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930" activeTab="2"/>
  </bookViews>
  <sheets>
    <sheet name="曾" sheetId="1" r:id="rId1"/>
    <sheet name="张" sheetId="2" r:id="rId2"/>
    <sheet name="均值" sheetId="3" r:id="rId3"/>
    <sheet name="上图数据" sheetId="4" r:id="rId4"/>
    <sheet name="Sheet1" sheetId="5" r:id="rId5"/>
  </sheets>
  <definedNames>
    <definedName name="_xlnm.Print_Titles" localSheetId="2">均值!$2:6</definedName>
  </definedNames>
  <calcPr calcId="144525"/>
</workbook>
</file>

<file path=xl/sharedStrings.xml><?xml version="1.0" encoding="utf-8"?>
<sst xmlns="http://schemas.openxmlformats.org/spreadsheetml/2006/main" count="105">
  <si>
    <t>和平县标定地价信息表</t>
  </si>
  <si>
    <t>序号</t>
  </si>
  <si>
    <t>标准宗地编码</t>
  </si>
  <si>
    <t>镇区</t>
  </si>
  <si>
    <t>宗地名称/位置</t>
  </si>
  <si>
    <t>权属性质</t>
  </si>
  <si>
    <t>土地用途</t>
  </si>
  <si>
    <t>权利类型</t>
  </si>
  <si>
    <t>土地面积（平方米）</t>
  </si>
  <si>
    <t>容积率</t>
  </si>
  <si>
    <t>土地开发程度</t>
  </si>
  <si>
    <t>设定使用年限（年）</t>
  </si>
  <si>
    <t>标定地价（元/平方米）</t>
  </si>
  <si>
    <t>楼面地价</t>
  </si>
  <si>
    <t>地面地价</t>
  </si>
  <si>
    <t>441624S050000101</t>
  </si>
  <si>
    <t>阳明镇</t>
  </si>
  <si>
    <t>世纪广场（酒店）</t>
  </si>
  <si>
    <t>国有</t>
  </si>
  <si>
    <t>商服用地</t>
  </si>
  <si>
    <t>出让</t>
  </si>
  <si>
    <t>五通一平</t>
  </si>
  <si>
    <t>商业40年</t>
  </si>
  <si>
    <t>441624S050000201</t>
  </si>
  <si>
    <t>国际商贸城</t>
  </si>
  <si>
    <t>441624H070100101</t>
  </si>
  <si>
    <t>世纪广场（住宅）</t>
  </si>
  <si>
    <t>城镇住宅兼容商服用地</t>
  </si>
  <si>
    <t>商业40年、住宅70年</t>
  </si>
  <si>
    <t>441624H070100201</t>
  </si>
  <si>
    <t>百盛广场</t>
  </si>
  <si>
    <t>441624H070100301</t>
  </si>
  <si>
    <t>宝信豪庭</t>
  </si>
  <si>
    <t>441624H070100401</t>
  </si>
  <si>
    <t>华城花园</t>
  </si>
  <si>
    <t>441624H070100501</t>
  </si>
  <si>
    <t>东方国际</t>
  </si>
  <si>
    <t>441624H070100601</t>
  </si>
  <si>
    <t>亿和城市广场</t>
  </si>
  <si>
    <t>441624H070100701</t>
  </si>
  <si>
    <t>东江雅苑</t>
  </si>
  <si>
    <t>441624H070100801</t>
  </si>
  <si>
    <t>新城花园</t>
  </si>
  <si>
    <t>441624H070100901</t>
  </si>
  <si>
    <t>学府花园</t>
  </si>
  <si>
    <t>441624H070101001</t>
  </si>
  <si>
    <t>兴隆湾花园</t>
  </si>
  <si>
    <t>441624H070101101</t>
  </si>
  <si>
    <t>万和城</t>
  </si>
  <si>
    <t>441624H070101201</t>
  </si>
  <si>
    <t>和平华府</t>
  </si>
  <si>
    <t>441624H070101301</t>
  </si>
  <si>
    <t>和平碧桂园</t>
  </si>
  <si>
    <t>441624H070101401</t>
  </si>
  <si>
    <t>御龙居</t>
  </si>
  <si>
    <t>441624H070101501</t>
  </si>
  <si>
    <t>南方家园</t>
  </si>
  <si>
    <t>441624H070101601</t>
  </si>
  <si>
    <t>翠景湾</t>
  </si>
  <si>
    <t>润良居</t>
  </si>
  <si>
    <t>住宅用地</t>
  </si>
  <si>
    <t>住宅70年</t>
  </si>
  <si>
    <t>441624G060100101</t>
  </si>
  <si>
    <t>和平县冠华精密模具有限公司</t>
  </si>
  <si>
    <t>工业用地</t>
  </si>
  <si>
    <t>工业50年</t>
  </si>
  <si>
    <t>40年</t>
  </si>
  <si>
    <t>50年</t>
  </si>
  <si>
    <t>附件2</t>
  </si>
  <si>
    <t>和平县标定地价信息公示表</t>
  </si>
  <si>
    <t>宗地名称</t>
  </si>
  <si>
    <t>证载地址</t>
  </si>
  <si>
    <t>阳明镇和平大道西</t>
  </si>
  <si>
    <t>阳明镇福和大道南侧</t>
  </si>
  <si>
    <t>和平县阳明镇和平大道西侧（世纪酒店北面）</t>
  </si>
  <si>
    <t>福和大道（伊隆达西）</t>
  </si>
  <si>
    <t>县福和大道北面（原县党校及附城职业中学）</t>
  </si>
  <si>
    <t>和平县城福和产业转移园内21-5号</t>
  </si>
  <si>
    <t>和平县工业园商业街（二期——8号）</t>
  </si>
  <si>
    <t>兴隆坝平安大道与滨河西路交叉处</t>
  </si>
  <si>
    <t>和平县阳明镇福和大道南侧</t>
  </si>
  <si>
    <t>和平县城石角头</t>
  </si>
  <si>
    <t>和平县阳明镇兴隆坝桥头东北角</t>
  </si>
  <si>
    <t>阳明镇兴隆坝</t>
  </si>
  <si>
    <t>和平县福和产业转移园工业五路西侧</t>
  </si>
  <si>
    <t>和平县阳明镇工业园南园国际商贸城南面</t>
  </si>
  <si>
    <t>阳明镇龙湖小区1号</t>
  </si>
  <si>
    <t>县城东山路213号</t>
  </si>
  <si>
    <t>阳明镇龙湖村</t>
  </si>
  <si>
    <t>441624Z070100101</t>
  </si>
  <si>
    <t>阳明镇东山路59号</t>
  </si>
  <si>
    <t>县福和产业转移园20-1号地块</t>
  </si>
  <si>
    <t>——</t>
  </si>
  <si>
    <t>441624L080500101</t>
  </si>
  <si>
    <t>和康医院</t>
  </si>
  <si>
    <t>和平县阳明镇雅水村</t>
  </si>
  <si>
    <t>医疗卫生用地</t>
  </si>
  <si>
    <t>医疗卫生用地50年</t>
  </si>
  <si>
    <t>标准宗地名称</t>
  </si>
  <si>
    <t>冠华精密模具有限公司</t>
  </si>
  <si>
    <t>联考分</t>
  </si>
  <si>
    <t>750/300</t>
  </si>
  <si>
    <t>艺术成绩</t>
  </si>
  <si>
    <t>文化课</t>
  </si>
  <si>
    <t>高考总分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</si>
</sst>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;_⃿"/>
    <numFmt numFmtId="177" formatCode="0.00_ "/>
    <numFmt numFmtId="178" formatCode="0_ "/>
  </numFmts>
  <fonts count="28">
    <font>
      <sz val="11"/>
      <color indexed="8"/>
      <name val="宋体"/>
      <charset val="134"/>
    </font>
    <font>
      <sz val="12"/>
      <color indexed="8"/>
      <name val="仿宋"/>
      <charset val="134"/>
    </font>
    <font>
      <sz val="12"/>
      <color indexed="8"/>
      <name val="宋体"/>
      <charset val="134"/>
    </font>
    <font>
      <b/>
      <sz val="12"/>
      <color indexed="8"/>
      <name val="宋体"/>
      <charset val="134"/>
    </font>
    <font>
      <b/>
      <sz val="26"/>
      <color indexed="8"/>
      <name val="仿宋"/>
      <charset val="134"/>
    </font>
    <font>
      <b/>
      <sz val="14"/>
      <color indexed="8"/>
      <name val="仿宋"/>
      <charset val="134"/>
    </font>
    <font>
      <b/>
      <sz val="12"/>
      <color indexed="8"/>
      <name val="仿宋"/>
      <charset val="134"/>
    </font>
    <font>
      <b/>
      <sz val="20"/>
      <color indexed="8"/>
      <name val="仿宋"/>
      <charset val="134"/>
    </font>
    <font>
      <b/>
      <sz val="16"/>
      <color indexed="8"/>
      <name val="仿宋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sz val="11"/>
      <color indexed="8"/>
      <name val="宋体"/>
      <charset val="0"/>
    </font>
    <font>
      <b/>
      <sz val="18"/>
      <color indexed="62"/>
      <name val="宋体"/>
      <charset val="134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0"/>
      <name val="Arial"/>
      <charset val="134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7"/>
      <name val="宋体"/>
      <charset val="0"/>
    </font>
    <font>
      <b/>
      <sz val="11"/>
      <color indexed="63"/>
      <name val="宋体"/>
      <charset val="0"/>
    </font>
    <font>
      <b/>
      <sz val="11"/>
      <color indexed="8"/>
      <name val="宋体"/>
      <charset val="0"/>
    </font>
    <font>
      <sz val="11"/>
      <color indexed="10"/>
      <name val="宋体"/>
      <charset val="0"/>
    </font>
    <font>
      <b/>
      <sz val="11"/>
      <color indexed="52"/>
      <name val="宋体"/>
      <charset val="0"/>
    </font>
    <font>
      <i/>
      <sz val="11"/>
      <color indexed="23"/>
      <name val="宋体"/>
      <charset val="0"/>
    </font>
    <font>
      <b/>
      <sz val="11"/>
      <color indexed="9"/>
      <name val="宋体"/>
      <charset val="0"/>
    </font>
    <font>
      <b/>
      <sz val="15"/>
      <color indexed="62"/>
      <name val="宋体"/>
      <charset val="134"/>
    </font>
    <font>
      <sz val="11"/>
      <color indexed="52"/>
      <name val="宋体"/>
      <charset val="0"/>
    </font>
    <font>
      <b/>
      <sz val="13"/>
      <color indexed="62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0" borderId="7" applyNumberFormat="0" applyFon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11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2" fillId="3" borderId="5" applyNumberFormat="0" applyAlignment="0" applyProtection="0">
      <alignment vertical="center"/>
    </xf>
    <xf numFmtId="0" fontId="24" fillId="16" borderId="10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9" fontId="0" fillId="0" borderId="0" xfId="0" applyNumberFormat="1">
      <alignment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8" fontId="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0" xfId="0" applyFill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7" fontId="1" fillId="3" borderId="1" xfId="0" applyNumberFormat="1" applyFont="1" applyFill="1" applyBorder="1" applyAlignment="1">
      <alignment horizontal="center" vertical="center" wrapText="1"/>
    </xf>
    <xf numFmtId="178" fontId="2" fillId="3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7" fontId="0" fillId="0" borderId="0" xfId="0" applyNumberFormat="1">
      <alignment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7" fontId="6" fillId="0" borderId="1" xfId="0" applyNumberFormat="1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0,0_x000d__x000a_NA_x000d__x000a_" xfId="21"/>
    <cellStyle name="标题 2" xfId="22"/>
    <cellStyle name="60% - 强调文字颜色 1" xfId="23"/>
    <cellStyle name="标题 3" xfId="24"/>
    <cellStyle name="60% - 强调文字颜色 4" xfId="25"/>
    <cellStyle name="输出" xfId="26"/>
    <cellStyle name="计算" xfId="27"/>
    <cellStyle name="检查单元格" xfId="28"/>
    <cellStyle name="20% - 强调文字颜色 6" xfId="29"/>
    <cellStyle name="强调文字颜色 2" xfId="30"/>
    <cellStyle name="链接单元格" xfId="31"/>
    <cellStyle name="汇总" xfId="32"/>
    <cellStyle name="好" xfId="33"/>
    <cellStyle name="适中" xfId="34"/>
    <cellStyle name="20% - 强调文字颜色 5" xfId="35"/>
    <cellStyle name="强调文字颜色 1" xfId="36"/>
    <cellStyle name="20% - 强调文字颜色 1" xfId="37"/>
    <cellStyle name="40% - 强调文字颜色 1" xfId="38"/>
    <cellStyle name="20% - 强调文字颜色 2" xfId="39"/>
    <cellStyle name="40% - 强调文字颜色 2" xfId="40"/>
    <cellStyle name="强调文字颜色 3" xfId="41"/>
    <cellStyle name="20% - 强调文字颜色 4" xfId="42"/>
    <cellStyle name="40% - 强调文字颜色 4" xfId="43"/>
    <cellStyle name="强调文字颜色 5" xfId="44"/>
    <cellStyle name="40% - 强调文字颜色 5" xfId="45"/>
    <cellStyle name="60% - 强调文字颜色 5" xfId="46"/>
    <cellStyle name="强调文字颜色 6" xfId="47"/>
    <cellStyle name="40% - 强调文字颜色 6" xfId="48"/>
    <cellStyle name="60% - 强调文字颜色 6" xfId="49"/>
  </cellStyle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25"/>
  <sheetViews>
    <sheetView zoomScale="85" zoomScaleNormal="85" topLeftCell="G1" workbookViewId="0">
      <selection activeCell="H12" sqref="$A12:$XFD12"/>
    </sheetView>
  </sheetViews>
  <sheetFormatPr defaultColWidth="23.25" defaultRowHeight="26.1" customHeight="1"/>
  <cols>
    <col min="1" max="1" width="8.25" customWidth="1"/>
    <col min="2" max="2" width="23.25" customWidth="1"/>
    <col min="3" max="3" width="11.875" customWidth="1"/>
    <col min="4" max="4" width="23.25" customWidth="1"/>
    <col min="5" max="5" width="9.875" customWidth="1"/>
    <col min="6" max="6" width="23.25" customWidth="1"/>
    <col min="7" max="7" width="13.25" customWidth="1"/>
    <col min="8" max="8" width="16" customWidth="1"/>
    <col min="9" max="9" width="11.125" customWidth="1"/>
    <col min="10" max="10" width="13.875" customWidth="1"/>
    <col min="11" max="16383" width="23.25" customWidth="1"/>
  </cols>
  <sheetData>
    <row r="1" customHeight="1" spans="1:13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</row>
    <row r="2" customHeight="1" spans="1:13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customHeight="1" spans="1:13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</row>
    <row r="4" customHeight="1" spans="1:13">
      <c r="A4" s="25" t="s">
        <v>1</v>
      </c>
      <c r="B4" s="25" t="s">
        <v>2</v>
      </c>
      <c r="C4" s="25" t="s">
        <v>3</v>
      </c>
      <c r="D4" s="25" t="s">
        <v>4</v>
      </c>
      <c r="E4" s="25" t="s">
        <v>5</v>
      </c>
      <c r="F4" s="25" t="s">
        <v>6</v>
      </c>
      <c r="G4" s="25" t="s">
        <v>7</v>
      </c>
      <c r="H4" s="25" t="s">
        <v>8</v>
      </c>
      <c r="I4" s="25" t="s">
        <v>9</v>
      </c>
      <c r="J4" s="25" t="s">
        <v>10</v>
      </c>
      <c r="K4" s="25" t="s">
        <v>11</v>
      </c>
      <c r="L4" s="27" t="s">
        <v>12</v>
      </c>
      <c r="M4" s="27"/>
    </row>
    <row r="5" customHeight="1" spans="1:13">
      <c r="A5" s="25"/>
      <c r="B5" s="25"/>
      <c r="C5" s="25"/>
      <c r="D5" s="25"/>
      <c r="E5" s="25"/>
      <c r="F5" s="25"/>
      <c r="G5" s="25"/>
      <c r="H5" s="25"/>
      <c r="I5" s="25"/>
      <c r="J5" s="25"/>
      <c r="K5" s="25"/>
      <c r="L5" s="27" t="s">
        <v>13</v>
      </c>
      <c r="M5" s="27" t="s">
        <v>14</v>
      </c>
    </row>
    <row r="6" customHeight="1" spans="1:13">
      <c r="A6" s="3">
        <v>1</v>
      </c>
      <c r="B6" s="26" t="s">
        <v>15</v>
      </c>
      <c r="C6" s="25" t="s">
        <v>16</v>
      </c>
      <c r="D6" s="25" t="s">
        <v>17</v>
      </c>
      <c r="E6" s="25" t="s">
        <v>18</v>
      </c>
      <c r="F6" s="25" t="s">
        <v>19</v>
      </c>
      <c r="G6" s="25" t="s">
        <v>20</v>
      </c>
      <c r="H6" s="25">
        <v>9513.7</v>
      </c>
      <c r="I6" s="25">
        <v>5.35</v>
      </c>
      <c r="J6" s="25" t="s">
        <v>21</v>
      </c>
      <c r="K6" s="25" t="s">
        <v>22</v>
      </c>
      <c r="L6" s="28"/>
      <c r="M6" s="28"/>
    </row>
    <row r="7" customHeight="1" spans="1:13">
      <c r="A7" s="3">
        <v>2</v>
      </c>
      <c r="B7" s="26" t="s">
        <v>23</v>
      </c>
      <c r="C7" s="25" t="s">
        <v>16</v>
      </c>
      <c r="D7" s="25" t="s">
        <v>24</v>
      </c>
      <c r="E7" s="25" t="s">
        <v>18</v>
      </c>
      <c r="F7" s="25" t="s">
        <v>19</v>
      </c>
      <c r="G7" s="25" t="s">
        <v>20</v>
      </c>
      <c r="H7" s="25">
        <v>56447.57</v>
      </c>
      <c r="I7" s="25">
        <v>1.18</v>
      </c>
      <c r="J7" s="25" t="s">
        <v>21</v>
      </c>
      <c r="K7" s="25" t="s">
        <v>22</v>
      </c>
      <c r="L7" s="28"/>
      <c r="M7" s="28"/>
    </row>
    <row r="8" ht="38.1" customHeight="1" spans="1:13">
      <c r="A8" s="3">
        <v>3</v>
      </c>
      <c r="B8" s="26" t="s">
        <v>25</v>
      </c>
      <c r="C8" s="25" t="s">
        <v>16</v>
      </c>
      <c r="D8" s="25" t="s">
        <v>26</v>
      </c>
      <c r="E8" s="25" t="s">
        <v>18</v>
      </c>
      <c r="F8" s="25" t="s">
        <v>27</v>
      </c>
      <c r="G8" s="25" t="s">
        <v>20</v>
      </c>
      <c r="H8" s="25">
        <v>3490.2</v>
      </c>
      <c r="I8" s="25">
        <v>18.36</v>
      </c>
      <c r="J8" s="25" t="s">
        <v>21</v>
      </c>
      <c r="K8" s="25" t="s">
        <v>28</v>
      </c>
      <c r="L8" s="28">
        <v>971</v>
      </c>
      <c r="M8" s="28">
        <v>17823</v>
      </c>
    </row>
    <row r="9" ht="30" customHeight="1" spans="1:13">
      <c r="A9" s="3">
        <v>4</v>
      </c>
      <c r="B9" s="25" t="s">
        <v>29</v>
      </c>
      <c r="C9" s="25" t="s">
        <v>16</v>
      </c>
      <c r="D9" s="25" t="s">
        <v>30</v>
      </c>
      <c r="E9" s="25" t="s">
        <v>18</v>
      </c>
      <c r="F9" s="25" t="s">
        <v>27</v>
      </c>
      <c r="G9" s="25" t="s">
        <v>20</v>
      </c>
      <c r="H9" s="25">
        <v>16986.8</v>
      </c>
      <c r="I9" s="25">
        <v>4.51</v>
      </c>
      <c r="J9" s="25" t="s">
        <v>21</v>
      </c>
      <c r="K9" s="25" t="s">
        <v>28</v>
      </c>
      <c r="L9" s="28">
        <v>1108</v>
      </c>
      <c r="M9" s="28">
        <v>5002</v>
      </c>
    </row>
    <row r="10" ht="30" customHeight="1" spans="1:13">
      <c r="A10" s="3">
        <v>5</v>
      </c>
      <c r="B10" s="25" t="s">
        <v>31</v>
      </c>
      <c r="C10" s="25" t="s">
        <v>16</v>
      </c>
      <c r="D10" s="25" t="s">
        <v>32</v>
      </c>
      <c r="E10" s="25" t="s">
        <v>18</v>
      </c>
      <c r="F10" s="25" t="s">
        <v>27</v>
      </c>
      <c r="G10" s="25" t="s">
        <v>20</v>
      </c>
      <c r="H10" s="25">
        <v>19503.7</v>
      </c>
      <c r="I10" s="25">
        <v>4.97</v>
      </c>
      <c r="J10" s="25" t="s">
        <v>21</v>
      </c>
      <c r="K10" s="25" t="s">
        <v>28</v>
      </c>
      <c r="L10" s="28">
        <v>973</v>
      </c>
      <c r="M10" s="28">
        <v>4836</v>
      </c>
    </row>
    <row r="11" ht="32.1" customHeight="1" spans="1:15">
      <c r="A11" s="3">
        <v>6</v>
      </c>
      <c r="B11" s="25" t="s">
        <v>33</v>
      </c>
      <c r="C11" s="25" t="s">
        <v>16</v>
      </c>
      <c r="D11" s="25" t="s">
        <v>34</v>
      </c>
      <c r="E11" s="25" t="s">
        <v>18</v>
      </c>
      <c r="F11" s="25" t="s">
        <v>27</v>
      </c>
      <c r="G11" s="25" t="s">
        <v>20</v>
      </c>
      <c r="H11" s="25">
        <v>16977.2</v>
      </c>
      <c r="I11" s="25">
        <v>7.08</v>
      </c>
      <c r="J11" s="25" t="s">
        <v>21</v>
      </c>
      <c r="K11" s="25" t="s">
        <v>28</v>
      </c>
      <c r="L11" s="28">
        <v>906</v>
      </c>
      <c r="M11" s="28">
        <v>5155</v>
      </c>
      <c r="N11" s="30">
        <v>989</v>
      </c>
      <c r="O11" s="30">
        <v>860</v>
      </c>
    </row>
    <row r="12" ht="32.1" customHeight="1" spans="1:13">
      <c r="A12" s="3">
        <v>7</v>
      </c>
      <c r="B12" s="25" t="s">
        <v>35</v>
      </c>
      <c r="C12" s="25" t="s">
        <v>16</v>
      </c>
      <c r="D12" s="25" t="s">
        <v>36</v>
      </c>
      <c r="E12" s="25" t="s">
        <v>18</v>
      </c>
      <c r="F12" s="25" t="s">
        <v>27</v>
      </c>
      <c r="G12" s="25" t="s">
        <v>20</v>
      </c>
      <c r="H12" s="25">
        <v>39168</v>
      </c>
      <c r="I12" s="29">
        <v>4.84</v>
      </c>
      <c r="J12" s="25" t="s">
        <v>21</v>
      </c>
      <c r="K12" s="25" t="s">
        <v>28</v>
      </c>
      <c r="L12" s="28">
        <v>892</v>
      </c>
      <c r="M12" s="28">
        <v>3401</v>
      </c>
    </row>
    <row r="13" ht="30.95" customHeight="1" spans="1:13">
      <c r="A13" s="3">
        <v>8</v>
      </c>
      <c r="B13" s="25" t="s">
        <v>37</v>
      </c>
      <c r="C13" s="25" t="s">
        <v>16</v>
      </c>
      <c r="D13" s="25" t="s">
        <v>38</v>
      </c>
      <c r="E13" s="25" t="s">
        <v>18</v>
      </c>
      <c r="F13" s="25" t="s">
        <v>27</v>
      </c>
      <c r="G13" s="25" t="s">
        <v>20</v>
      </c>
      <c r="H13" s="25">
        <v>22397.23</v>
      </c>
      <c r="I13" s="25">
        <v>6.88</v>
      </c>
      <c r="J13" s="25" t="s">
        <v>21</v>
      </c>
      <c r="K13" s="25" t="s">
        <v>28</v>
      </c>
      <c r="L13" s="28">
        <v>879</v>
      </c>
      <c r="M13" s="28">
        <v>5829</v>
      </c>
    </row>
    <row r="14" ht="32.1" customHeight="1" spans="1:13">
      <c r="A14" s="3">
        <v>9</v>
      </c>
      <c r="B14" s="25" t="s">
        <v>39</v>
      </c>
      <c r="C14" s="25" t="s">
        <v>16</v>
      </c>
      <c r="D14" s="25" t="s">
        <v>40</v>
      </c>
      <c r="E14" s="25" t="s">
        <v>18</v>
      </c>
      <c r="F14" s="25" t="s">
        <v>27</v>
      </c>
      <c r="G14" s="25" t="s">
        <v>20</v>
      </c>
      <c r="H14" s="25">
        <v>12386.5</v>
      </c>
      <c r="I14" s="25">
        <v>6.04</v>
      </c>
      <c r="J14" s="25" t="s">
        <v>21</v>
      </c>
      <c r="K14" s="25" t="s">
        <v>28</v>
      </c>
      <c r="L14" s="28">
        <v>878</v>
      </c>
      <c r="M14" s="28">
        <v>4943</v>
      </c>
    </row>
    <row r="15" ht="33" customHeight="1" spans="1:13">
      <c r="A15" s="3">
        <v>10</v>
      </c>
      <c r="B15" s="25" t="s">
        <v>41</v>
      </c>
      <c r="C15" s="25" t="s">
        <v>16</v>
      </c>
      <c r="D15" s="25" t="s">
        <v>42</v>
      </c>
      <c r="E15" s="25" t="s">
        <v>18</v>
      </c>
      <c r="F15" s="25" t="s">
        <v>27</v>
      </c>
      <c r="G15" s="25" t="s">
        <v>20</v>
      </c>
      <c r="H15" s="25">
        <v>55000</v>
      </c>
      <c r="I15" s="25">
        <v>4.46</v>
      </c>
      <c r="J15" s="25" t="s">
        <v>21</v>
      </c>
      <c r="K15" s="25" t="s">
        <v>28</v>
      </c>
      <c r="L15" s="28">
        <v>867</v>
      </c>
      <c r="M15" s="28">
        <v>3103</v>
      </c>
    </row>
    <row r="16" ht="30" customHeight="1" spans="1:13">
      <c r="A16" s="3">
        <v>11</v>
      </c>
      <c r="B16" s="25" t="s">
        <v>43</v>
      </c>
      <c r="C16" s="25" t="s">
        <v>16</v>
      </c>
      <c r="D16" s="25" t="s">
        <v>44</v>
      </c>
      <c r="E16" s="25" t="s">
        <v>18</v>
      </c>
      <c r="F16" s="25" t="s">
        <v>27</v>
      </c>
      <c r="G16" s="25" t="s">
        <v>20</v>
      </c>
      <c r="H16" s="25">
        <v>15816</v>
      </c>
      <c r="I16" s="25">
        <v>5.69</v>
      </c>
      <c r="J16" s="25" t="s">
        <v>21</v>
      </c>
      <c r="K16" s="25" t="s">
        <v>28</v>
      </c>
      <c r="L16" s="28">
        <v>854</v>
      </c>
      <c r="M16" s="28">
        <v>3857</v>
      </c>
    </row>
    <row r="17" ht="29.1" customHeight="1" spans="1:13">
      <c r="A17" s="3">
        <v>12</v>
      </c>
      <c r="B17" s="25" t="s">
        <v>45</v>
      </c>
      <c r="C17" s="25" t="s">
        <v>16</v>
      </c>
      <c r="D17" s="25" t="s">
        <v>46</v>
      </c>
      <c r="E17" s="25" t="s">
        <v>18</v>
      </c>
      <c r="F17" s="25" t="s">
        <v>27</v>
      </c>
      <c r="G17" s="25" t="s">
        <v>20</v>
      </c>
      <c r="H17" s="25">
        <v>20952</v>
      </c>
      <c r="I17" s="25">
        <v>2.49</v>
      </c>
      <c r="J17" s="25" t="s">
        <v>21</v>
      </c>
      <c r="K17" s="25" t="s">
        <v>28</v>
      </c>
      <c r="L17" s="28">
        <v>931</v>
      </c>
      <c r="M17" s="28">
        <v>2195</v>
      </c>
    </row>
    <row r="18" ht="30" customHeight="1" spans="1:13">
      <c r="A18" s="3">
        <v>13</v>
      </c>
      <c r="B18" s="25" t="s">
        <v>47</v>
      </c>
      <c r="C18" s="25" t="s">
        <v>16</v>
      </c>
      <c r="D18" s="25" t="s">
        <v>48</v>
      </c>
      <c r="E18" s="25" t="s">
        <v>18</v>
      </c>
      <c r="F18" s="25" t="s">
        <v>27</v>
      </c>
      <c r="G18" s="25" t="s">
        <v>20</v>
      </c>
      <c r="H18" s="25">
        <v>46919.9</v>
      </c>
      <c r="I18" s="25">
        <v>5.19</v>
      </c>
      <c r="J18" s="25" t="s">
        <v>21</v>
      </c>
      <c r="K18" s="25" t="s">
        <v>28</v>
      </c>
      <c r="L18" s="28">
        <v>970</v>
      </c>
      <c r="M18" s="28">
        <v>3934</v>
      </c>
    </row>
    <row r="19" ht="30" customHeight="1" spans="1:13">
      <c r="A19" s="3">
        <v>14</v>
      </c>
      <c r="B19" s="25" t="s">
        <v>49</v>
      </c>
      <c r="C19" s="25" t="s">
        <v>16</v>
      </c>
      <c r="D19" s="25" t="s">
        <v>50</v>
      </c>
      <c r="E19" s="25" t="s">
        <v>18</v>
      </c>
      <c r="F19" s="25" t="s">
        <v>27</v>
      </c>
      <c r="G19" s="25" t="s">
        <v>20</v>
      </c>
      <c r="H19" s="25">
        <v>21543.3</v>
      </c>
      <c r="I19" s="25">
        <v>4.5</v>
      </c>
      <c r="J19" s="25" t="s">
        <v>21</v>
      </c>
      <c r="K19" s="25" t="s">
        <v>28</v>
      </c>
      <c r="L19" s="28">
        <v>854</v>
      </c>
      <c r="M19" s="28">
        <v>3247</v>
      </c>
    </row>
    <row r="20" ht="38.1" customHeight="1" spans="1:13">
      <c r="A20" s="3">
        <v>15</v>
      </c>
      <c r="B20" s="25" t="s">
        <v>51</v>
      </c>
      <c r="C20" s="25" t="s">
        <v>16</v>
      </c>
      <c r="D20" s="25" t="s">
        <v>52</v>
      </c>
      <c r="E20" s="25" t="s">
        <v>18</v>
      </c>
      <c r="F20" s="25" t="s">
        <v>27</v>
      </c>
      <c r="G20" s="25" t="s">
        <v>20</v>
      </c>
      <c r="H20" s="25">
        <v>109939.8</v>
      </c>
      <c r="I20" s="25">
        <v>2.83</v>
      </c>
      <c r="J20" s="25" t="s">
        <v>21</v>
      </c>
      <c r="K20" s="25" t="s">
        <v>28</v>
      </c>
      <c r="L20" s="28">
        <v>982</v>
      </c>
      <c r="M20" s="28">
        <v>2450</v>
      </c>
    </row>
    <row r="21" ht="32.1" customHeight="1" spans="1:13">
      <c r="A21" s="3">
        <v>16</v>
      </c>
      <c r="B21" s="25" t="s">
        <v>53</v>
      </c>
      <c r="C21" s="25" t="s">
        <v>16</v>
      </c>
      <c r="D21" s="25" t="s">
        <v>54</v>
      </c>
      <c r="E21" s="25" t="s">
        <v>18</v>
      </c>
      <c r="F21" s="25" t="s">
        <v>27</v>
      </c>
      <c r="G21" s="25" t="s">
        <v>20</v>
      </c>
      <c r="H21" s="25">
        <v>15436</v>
      </c>
      <c r="I21" s="25">
        <v>5.5</v>
      </c>
      <c r="J21" s="25" t="s">
        <v>21</v>
      </c>
      <c r="K21" s="25" t="s">
        <v>28</v>
      </c>
      <c r="L21" s="28">
        <v>806</v>
      </c>
      <c r="M21" s="28">
        <v>4154</v>
      </c>
    </row>
    <row r="22" ht="30" customHeight="1" spans="1:13">
      <c r="A22" s="3">
        <v>17</v>
      </c>
      <c r="B22" s="25" t="s">
        <v>55</v>
      </c>
      <c r="C22" s="25" t="s">
        <v>16</v>
      </c>
      <c r="D22" s="25" t="s">
        <v>56</v>
      </c>
      <c r="E22" s="25" t="s">
        <v>18</v>
      </c>
      <c r="F22" s="25" t="s">
        <v>27</v>
      </c>
      <c r="G22" s="25" t="s">
        <v>20</v>
      </c>
      <c r="H22" s="25">
        <v>3594</v>
      </c>
      <c r="I22" s="25">
        <v>3.98</v>
      </c>
      <c r="J22" s="25" t="s">
        <v>21</v>
      </c>
      <c r="K22" s="25" t="s">
        <v>28</v>
      </c>
      <c r="L22" s="28">
        <v>666</v>
      </c>
      <c r="M22" s="28">
        <v>2435</v>
      </c>
    </row>
    <row r="23" ht="32.1" customHeight="1" spans="1:13">
      <c r="A23" s="3">
        <v>18</v>
      </c>
      <c r="B23" s="25" t="s">
        <v>57</v>
      </c>
      <c r="C23" s="25" t="s">
        <v>16</v>
      </c>
      <c r="D23" s="25" t="s">
        <v>58</v>
      </c>
      <c r="E23" s="25" t="s">
        <v>18</v>
      </c>
      <c r="F23" s="25" t="s">
        <v>27</v>
      </c>
      <c r="G23" s="25" t="s">
        <v>20</v>
      </c>
      <c r="H23" s="25">
        <v>17641.02</v>
      </c>
      <c r="I23" s="25">
        <v>4.92</v>
      </c>
      <c r="J23" s="25" t="s">
        <v>21</v>
      </c>
      <c r="K23" s="25" t="s">
        <v>28</v>
      </c>
      <c r="L23" s="28">
        <v>788</v>
      </c>
      <c r="M23" s="28">
        <v>2994</v>
      </c>
    </row>
    <row r="24" ht="32.1" customHeight="1" spans="1:13">
      <c r="A24" s="3">
        <v>19</v>
      </c>
      <c r="B24" s="25" t="s">
        <v>25</v>
      </c>
      <c r="C24" s="25" t="s">
        <v>16</v>
      </c>
      <c r="D24" s="25" t="s">
        <v>59</v>
      </c>
      <c r="E24" s="25" t="s">
        <v>18</v>
      </c>
      <c r="F24" s="25" t="s">
        <v>60</v>
      </c>
      <c r="G24" s="25" t="s">
        <v>20</v>
      </c>
      <c r="H24" s="25">
        <v>986.2</v>
      </c>
      <c r="I24" s="25">
        <v>12.85</v>
      </c>
      <c r="J24" s="25" t="s">
        <v>21</v>
      </c>
      <c r="K24" s="25" t="s">
        <v>61</v>
      </c>
      <c r="L24" s="28">
        <v>674</v>
      </c>
      <c r="M24" s="28">
        <v>7388</v>
      </c>
    </row>
    <row r="25" ht="32.1" customHeight="1" spans="1:13">
      <c r="A25" s="3">
        <v>20</v>
      </c>
      <c r="B25" s="25" t="s">
        <v>62</v>
      </c>
      <c r="C25" s="25" t="s">
        <v>16</v>
      </c>
      <c r="D25" s="25" t="s">
        <v>63</v>
      </c>
      <c r="E25" s="25" t="s">
        <v>18</v>
      </c>
      <c r="F25" s="25" t="s">
        <v>64</v>
      </c>
      <c r="G25" s="25" t="s">
        <v>20</v>
      </c>
      <c r="H25" s="25">
        <v>38385.5</v>
      </c>
      <c r="I25" s="25">
        <v>1.06</v>
      </c>
      <c r="J25" s="25" t="s">
        <v>21</v>
      </c>
      <c r="K25" s="25" t="s">
        <v>65</v>
      </c>
      <c r="L25" s="28"/>
      <c r="M25" s="28"/>
    </row>
  </sheetData>
  <mergeCells count="13">
    <mergeCell ref="L4:M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A1:M3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25"/>
  <sheetViews>
    <sheetView zoomScale="85" zoomScaleNormal="85" topLeftCell="H1" workbookViewId="0">
      <selection activeCell="H12" sqref="H12"/>
    </sheetView>
  </sheetViews>
  <sheetFormatPr defaultColWidth="16.375" defaultRowHeight="13.5"/>
  <cols>
    <col min="1" max="1" width="7" customWidth="1"/>
    <col min="2" max="2" width="19.875" customWidth="1"/>
    <col min="3" max="3" width="9.75" customWidth="1"/>
    <col min="4" max="4" width="22.25" customWidth="1"/>
    <col min="5" max="5" width="8" customWidth="1"/>
    <col min="6" max="6" width="23.5" customWidth="1"/>
    <col min="7" max="7" width="10.25" customWidth="1"/>
    <col min="8" max="8" width="13.125" customWidth="1"/>
    <col min="9" max="9" width="13.625" customWidth="1"/>
    <col min="10" max="10" width="16.375" customWidth="1"/>
    <col min="11" max="11" width="13.625" customWidth="1"/>
    <col min="12" max="16383" width="16.375" customWidth="1"/>
  </cols>
  <sheetData>
    <row r="1" spans="1:13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</row>
    <row r="2" spans="1:13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1:13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</row>
    <row r="4" ht="20.25" spans="1:13">
      <c r="A4" s="25" t="s">
        <v>1</v>
      </c>
      <c r="B4" s="25" t="s">
        <v>2</v>
      </c>
      <c r="C4" s="25" t="s">
        <v>3</v>
      </c>
      <c r="D4" s="25" t="s">
        <v>4</v>
      </c>
      <c r="E4" s="25" t="s">
        <v>5</v>
      </c>
      <c r="F4" s="25" t="s">
        <v>6</v>
      </c>
      <c r="G4" s="25" t="s">
        <v>7</v>
      </c>
      <c r="H4" s="25" t="s">
        <v>8</v>
      </c>
      <c r="I4" s="25" t="s">
        <v>9</v>
      </c>
      <c r="J4" s="25" t="s">
        <v>10</v>
      </c>
      <c r="K4" s="25" t="s">
        <v>11</v>
      </c>
      <c r="L4" s="27" t="s">
        <v>12</v>
      </c>
      <c r="M4" s="27"/>
    </row>
    <row r="5" ht="20.25" spans="1:13">
      <c r="A5" s="25"/>
      <c r="B5" s="25"/>
      <c r="C5" s="25"/>
      <c r="D5" s="25"/>
      <c r="E5" s="25"/>
      <c r="F5" s="25"/>
      <c r="G5" s="25"/>
      <c r="H5" s="25"/>
      <c r="I5" s="25"/>
      <c r="J5" s="25"/>
      <c r="K5" s="25"/>
      <c r="L5" s="27" t="s">
        <v>13</v>
      </c>
      <c r="M5" s="27" t="s">
        <v>14</v>
      </c>
    </row>
    <row r="6" ht="23.1" customHeight="1" spans="1:13">
      <c r="A6" s="3">
        <v>1</v>
      </c>
      <c r="B6" s="26" t="s">
        <v>15</v>
      </c>
      <c r="C6" s="25" t="s">
        <v>16</v>
      </c>
      <c r="D6" s="25" t="s">
        <v>17</v>
      </c>
      <c r="E6" s="25" t="s">
        <v>18</v>
      </c>
      <c r="F6" s="25" t="s">
        <v>19</v>
      </c>
      <c r="G6" s="25" t="s">
        <v>20</v>
      </c>
      <c r="H6" s="25">
        <v>9513.7</v>
      </c>
      <c r="I6" s="25">
        <v>5.35</v>
      </c>
      <c r="J6" s="25" t="s">
        <v>21</v>
      </c>
      <c r="K6" s="25" t="s">
        <v>66</v>
      </c>
      <c r="L6" s="28"/>
      <c r="M6" s="28"/>
    </row>
    <row r="7" ht="24" customHeight="1" spans="1:15">
      <c r="A7" s="3">
        <v>2</v>
      </c>
      <c r="B7" s="26" t="s">
        <v>23</v>
      </c>
      <c r="C7" s="25" t="s">
        <v>16</v>
      </c>
      <c r="D7" s="25" t="s">
        <v>24</v>
      </c>
      <c r="E7" s="25" t="s">
        <v>18</v>
      </c>
      <c r="F7" s="25" t="s">
        <v>19</v>
      </c>
      <c r="G7" s="25" t="s">
        <v>20</v>
      </c>
      <c r="H7" s="25">
        <v>56447.57</v>
      </c>
      <c r="I7" s="25">
        <v>1.18</v>
      </c>
      <c r="J7" s="25" t="s">
        <v>21</v>
      </c>
      <c r="K7" s="25" t="s">
        <v>66</v>
      </c>
      <c r="L7" s="28"/>
      <c r="M7" s="28"/>
      <c r="N7">
        <v>943</v>
      </c>
      <c r="O7">
        <v>17309</v>
      </c>
    </row>
    <row r="8" ht="28.5" spans="1:14">
      <c r="A8" s="3">
        <v>3</v>
      </c>
      <c r="B8" s="26" t="s">
        <v>25</v>
      </c>
      <c r="C8" s="25" t="s">
        <v>16</v>
      </c>
      <c r="D8" s="25" t="s">
        <v>26</v>
      </c>
      <c r="E8" s="25" t="s">
        <v>18</v>
      </c>
      <c r="F8" s="25" t="s">
        <v>27</v>
      </c>
      <c r="G8" s="25" t="s">
        <v>20</v>
      </c>
      <c r="H8" s="25">
        <v>3490.2</v>
      </c>
      <c r="I8" s="25">
        <v>18.36</v>
      </c>
      <c r="J8" s="25" t="s">
        <v>21</v>
      </c>
      <c r="K8" s="25" t="s">
        <v>28</v>
      </c>
      <c r="L8" s="28">
        <v>956</v>
      </c>
      <c r="M8" s="28">
        <v>17548</v>
      </c>
      <c r="N8">
        <f>L8*I8</f>
        <v>17552.16</v>
      </c>
    </row>
    <row r="9" ht="28.5" spans="1:13">
      <c r="A9" s="3">
        <v>4</v>
      </c>
      <c r="B9" s="25" t="s">
        <v>29</v>
      </c>
      <c r="C9" s="25" t="s">
        <v>16</v>
      </c>
      <c r="D9" s="25" t="s">
        <v>30</v>
      </c>
      <c r="E9" s="25" t="s">
        <v>18</v>
      </c>
      <c r="F9" s="25" t="s">
        <v>27</v>
      </c>
      <c r="G9" s="25" t="s">
        <v>20</v>
      </c>
      <c r="H9" s="25">
        <v>16986.8</v>
      </c>
      <c r="I9" s="25">
        <v>4.51</v>
      </c>
      <c r="J9" s="25" t="s">
        <v>21</v>
      </c>
      <c r="K9" s="25" t="s">
        <v>28</v>
      </c>
      <c r="L9" s="28">
        <v>1064</v>
      </c>
      <c r="M9" s="28">
        <v>4803</v>
      </c>
    </row>
    <row r="10" ht="28.5" spans="1:13">
      <c r="A10" s="3">
        <v>5</v>
      </c>
      <c r="B10" s="25" t="s">
        <v>31</v>
      </c>
      <c r="C10" s="25" t="s">
        <v>16</v>
      </c>
      <c r="D10" s="25" t="s">
        <v>32</v>
      </c>
      <c r="E10" s="25" t="s">
        <v>18</v>
      </c>
      <c r="F10" s="25" t="s">
        <v>27</v>
      </c>
      <c r="G10" s="25" t="s">
        <v>20</v>
      </c>
      <c r="H10" s="25">
        <v>19503.7</v>
      </c>
      <c r="I10" s="25">
        <v>6.56</v>
      </c>
      <c r="J10" s="25" t="s">
        <v>21</v>
      </c>
      <c r="K10" s="25" t="s">
        <v>28</v>
      </c>
      <c r="L10" s="28">
        <v>903</v>
      </c>
      <c r="M10" s="28">
        <v>4489</v>
      </c>
    </row>
    <row r="11" ht="28.5" spans="1:17">
      <c r="A11" s="3">
        <v>6</v>
      </c>
      <c r="B11" s="25" t="s">
        <v>33</v>
      </c>
      <c r="C11" s="25" t="s">
        <v>16</v>
      </c>
      <c r="D11" s="25" t="s">
        <v>34</v>
      </c>
      <c r="E11" s="25" t="s">
        <v>18</v>
      </c>
      <c r="F11" s="25" t="s">
        <v>27</v>
      </c>
      <c r="G11" s="25" t="s">
        <v>20</v>
      </c>
      <c r="H11" s="25">
        <v>16977.2</v>
      </c>
      <c r="I11" s="25">
        <v>7.08</v>
      </c>
      <c r="J11" s="25" t="s">
        <v>21</v>
      </c>
      <c r="K11" s="25" t="s">
        <v>28</v>
      </c>
      <c r="L11" s="28">
        <v>944</v>
      </c>
      <c r="M11" s="28">
        <v>5371</v>
      </c>
      <c r="O11">
        <v>906</v>
      </c>
      <c r="P11">
        <v>944</v>
      </c>
      <c r="Q11">
        <f>(P11-O11)/P11</f>
        <v>0.0402542372881356</v>
      </c>
    </row>
    <row r="12" ht="28.5" spans="1:17">
      <c r="A12" s="3">
        <v>7</v>
      </c>
      <c r="B12" s="25" t="s">
        <v>35</v>
      </c>
      <c r="C12" s="25" t="s">
        <v>16</v>
      </c>
      <c r="D12" s="25" t="s">
        <v>36</v>
      </c>
      <c r="E12" s="25" t="s">
        <v>18</v>
      </c>
      <c r="F12" s="25" t="s">
        <v>27</v>
      </c>
      <c r="G12" s="25" t="s">
        <v>20</v>
      </c>
      <c r="H12" s="25">
        <v>39168</v>
      </c>
      <c r="I12" s="29">
        <v>4.84</v>
      </c>
      <c r="J12" s="25" t="s">
        <v>21</v>
      </c>
      <c r="K12" s="25" t="s">
        <v>28</v>
      </c>
      <c r="L12" s="28">
        <v>893</v>
      </c>
      <c r="M12" s="28">
        <v>3405</v>
      </c>
      <c r="O12">
        <v>5155</v>
      </c>
      <c r="P12">
        <v>5371</v>
      </c>
      <c r="Q12">
        <f>(P12-O12)/P12</f>
        <v>0.0402159746788308</v>
      </c>
    </row>
    <row r="13" ht="28.5" spans="1:13">
      <c r="A13" s="3">
        <v>8</v>
      </c>
      <c r="B13" s="25" t="s">
        <v>37</v>
      </c>
      <c r="C13" s="25" t="s">
        <v>16</v>
      </c>
      <c r="D13" s="25" t="s">
        <v>38</v>
      </c>
      <c r="E13" s="25" t="s">
        <v>18</v>
      </c>
      <c r="F13" s="25" t="s">
        <v>27</v>
      </c>
      <c r="G13" s="25" t="s">
        <v>20</v>
      </c>
      <c r="H13" s="25">
        <v>22397.23</v>
      </c>
      <c r="I13" s="25">
        <v>6.88</v>
      </c>
      <c r="J13" s="25" t="s">
        <v>21</v>
      </c>
      <c r="K13" s="25" t="s">
        <v>28</v>
      </c>
      <c r="L13" s="28">
        <v>864</v>
      </c>
      <c r="M13" s="28">
        <v>5729</v>
      </c>
    </row>
    <row r="14" ht="28.5" spans="1:13">
      <c r="A14" s="3">
        <v>9</v>
      </c>
      <c r="B14" s="25" t="s">
        <v>39</v>
      </c>
      <c r="C14" s="25" t="s">
        <v>16</v>
      </c>
      <c r="D14" s="25" t="s">
        <v>40</v>
      </c>
      <c r="E14" s="25" t="s">
        <v>18</v>
      </c>
      <c r="F14" s="25" t="s">
        <v>27</v>
      </c>
      <c r="G14" s="25" t="s">
        <v>20</v>
      </c>
      <c r="H14" s="25">
        <v>12386.5</v>
      </c>
      <c r="I14" s="25">
        <v>6.04</v>
      </c>
      <c r="J14" s="25" t="s">
        <v>21</v>
      </c>
      <c r="K14" s="25" t="s">
        <v>28</v>
      </c>
      <c r="L14" s="28">
        <v>850</v>
      </c>
      <c r="M14" s="28">
        <v>4786</v>
      </c>
    </row>
    <row r="15" ht="28.5" spans="1:13">
      <c r="A15" s="3">
        <v>10</v>
      </c>
      <c r="B15" s="25" t="s">
        <v>41</v>
      </c>
      <c r="C15" s="25" t="s">
        <v>16</v>
      </c>
      <c r="D15" s="25" t="s">
        <v>42</v>
      </c>
      <c r="E15" s="25" t="s">
        <v>18</v>
      </c>
      <c r="F15" s="25" t="s">
        <v>27</v>
      </c>
      <c r="G15" s="25" t="s">
        <v>20</v>
      </c>
      <c r="H15" s="25">
        <v>55000</v>
      </c>
      <c r="I15" s="25">
        <v>4.46</v>
      </c>
      <c r="J15" s="25" t="s">
        <v>21</v>
      </c>
      <c r="K15" s="25" t="s">
        <v>28</v>
      </c>
      <c r="L15" s="28">
        <v>875</v>
      </c>
      <c r="M15" s="28">
        <v>3041</v>
      </c>
    </row>
    <row r="16" ht="28.5" spans="1:13">
      <c r="A16" s="3">
        <v>11</v>
      </c>
      <c r="B16" s="25" t="s">
        <v>43</v>
      </c>
      <c r="C16" s="25" t="s">
        <v>16</v>
      </c>
      <c r="D16" s="25" t="s">
        <v>44</v>
      </c>
      <c r="E16" s="25" t="s">
        <v>18</v>
      </c>
      <c r="F16" s="25" t="s">
        <v>27</v>
      </c>
      <c r="G16" s="25" t="s">
        <v>20</v>
      </c>
      <c r="H16" s="25">
        <v>15816</v>
      </c>
      <c r="I16" s="25">
        <v>5.69</v>
      </c>
      <c r="J16" s="25" t="s">
        <v>21</v>
      </c>
      <c r="K16" s="25" t="s">
        <v>28</v>
      </c>
      <c r="L16" s="28">
        <v>837</v>
      </c>
      <c r="M16" s="28">
        <v>3781</v>
      </c>
    </row>
    <row r="17" ht="28.5" spans="1:13">
      <c r="A17" s="3">
        <v>12</v>
      </c>
      <c r="B17" s="25" t="s">
        <v>45</v>
      </c>
      <c r="C17" s="25" t="s">
        <v>16</v>
      </c>
      <c r="D17" s="25" t="s">
        <v>46</v>
      </c>
      <c r="E17" s="25" t="s">
        <v>18</v>
      </c>
      <c r="F17" s="25" t="s">
        <v>27</v>
      </c>
      <c r="G17" s="25" t="s">
        <v>20</v>
      </c>
      <c r="H17" s="25">
        <v>20952</v>
      </c>
      <c r="I17" s="25">
        <v>2.49</v>
      </c>
      <c r="J17" s="25" t="s">
        <v>21</v>
      </c>
      <c r="K17" s="25" t="s">
        <v>28</v>
      </c>
      <c r="L17" s="28">
        <v>853</v>
      </c>
      <c r="M17" s="28">
        <v>2011</v>
      </c>
    </row>
    <row r="18" ht="28.5" spans="1:13">
      <c r="A18" s="3">
        <v>13</v>
      </c>
      <c r="B18" s="25" t="s">
        <v>47</v>
      </c>
      <c r="C18" s="25" t="s">
        <v>16</v>
      </c>
      <c r="D18" s="25" t="s">
        <v>48</v>
      </c>
      <c r="E18" s="25" t="s">
        <v>18</v>
      </c>
      <c r="F18" s="25" t="s">
        <v>27</v>
      </c>
      <c r="G18" s="25" t="s">
        <v>20</v>
      </c>
      <c r="H18" s="25">
        <v>46919.9</v>
      </c>
      <c r="I18" s="25">
        <v>5.19</v>
      </c>
      <c r="J18" s="25" t="s">
        <v>21</v>
      </c>
      <c r="K18" s="25" t="s">
        <v>28</v>
      </c>
      <c r="L18" s="28">
        <v>870</v>
      </c>
      <c r="M18" s="28">
        <v>3528</v>
      </c>
    </row>
    <row r="19" ht="28.5" spans="1:13">
      <c r="A19" s="3">
        <v>14</v>
      </c>
      <c r="B19" s="25" t="s">
        <v>49</v>
      </c>
      <c r="C19" s="25" t="s">
        <v>16</v>
      </c>
      <c r="D19" s="25" t="s">
        <v>50</v>
      </c>
      <c r="E19" s="25" t="s">
        <v>18</v>
      </c>
      <c r="F19" s="25" t="s">
        <v>27</v>
      </c>
      <c r="G19" s="25" t="s">
        <v>20</v>
      </c>
      <c r="H19" s="25">
        <v>21543.3</v>
      </c>
      <c r="I19" s="25">
        <v>4.5</v>
      </c>
      <c r="J19" s="25" t="s">
        <v>21</v>
      </c>
      <c r="K19" s="25" t="s">
        <v>28</v>
      </c>
      <c r="L19" s="28">
        <v>928</v>
      </c>
      <c r="M19" s="28">
        <v>3529</v>
      </c>
    </row>
    <row r="20" ht="28.5" spans="1:13">
      <c r="A20" s="3">
        <v>15</v>
      </c>
      <c r="B20" s="25" t="s">
        <v>51</v>
      </c>
      <c r="C20" s="25" t="s">
        <v>16</v>
      </c>
      <c r="D20" s="25" t="s">
        <v>52</v>
      </c>
      <c r="E20" s="25" t="s">
        <v>18</v>
      </c>
      <c r="F20" s="25" t="s">
        <v>27</v>
      </c>
      <c r="G20" s="25" t="s">
        <v>20</v>
      </c>
      <c r="H20" s="25">
        <v>109939.8</v>
      </c>
      <c r="I20" s="25">
        <v>2.83</v>
      </c>
      <c r="J20" s="25" t="s">
        <v>21</v>
      </c>
      <c r="K20" s="25" t="s">
        <v>28</v>
      </c>
      <c r="L20" s="28">
        <v>994</v>
      </c>
      <c r="M20" s="28">
        <v>2480</v>
      </c>
    </row>
    <row r="21" ht="28.5" spans="1:13">
      <c r="A21" s="3">
        <v>16</v>
      </c>
      <c r="B21" s="25" t="s">
        <v>53</v>
      </c>
      <c r="C21" s="25" t="s">
        <v>16</v>
      </c>
      <c r="D21" s="25" t="s">
        <v>54</v>
      </c>
      <c r="E21" s="25" t="s">
        <v>18</v>
      </c>
      <c r="F21" s="25" t="s">
        <v>27</v>
      </c>
      <c r="G21" s="25" t="s">
        <v>20</v>
      </c>
      <c r="H21" s="25">
        <v>15436</v>
      </c>
      <c r="I21" s="25">
        <v>5.5</v>
      </c>
      <c r="J21" s="25" t="s">
        <v>21</v>
      </c>
      <c r="K21" s="25" t="s">
        <v>28</v>
      </c>
      <c r="L21" s="28">
        <v>821</v>
      </c>
      <c r="M21" s="28">
        <v>4231</v>
      </c>
    </row>
    <row r="22" ht="28.5" spans="1:13">
      <c r="A22" s="3">
        <v>17</v>
      </c>
      <c r="B22" s="25" t="s">
        <v>55</v>
      </c>
      <c r="C22" s="25" t="s">
        <v>16</v>
      </c>
      <c r="D22" s="25" t="s">
        <v>56</v>
      </c>
      <c r="E22" s="25" t="s">
        <v>18</v>
      </c>
      <c r="F22" s="25" t="s">
        <v>27</v>
      </c>
      <c r="G22" s="25" t="s">
        <v>20</v>
      </c>
      <c r="H22" s="25">
        <v>3594</v>
      </c>
      <c r="I22" s="25">
        <v>3.98</v>
      </c>
      <c r="J22" s="25" t="s">
        <v>21</v>
      </c>
      <c r="K22" s="25" t="s">
        <v>28</v>
      </c>
      <c r="L22" s="28">
        <v>701</v>
      </c>
      <c r="M22" s="28">
        <v>2563</v>
      </c>
    </row>
    <row r="23" ht="28.5" spans="1:13">
      <c r="A23" s="3">
        <v>18</v>
      </c>
      <c r="B23" s="25" t="s">
        <v>57</v>
      </c>
      <c r="C23" s="25" t="s">
        <v>16</v>
      </c>
      <c r="D23" s="25" t="s">
        <v>58</v>
      </c>
      <c r="E23" s="25" t="s">
        <v>18</v>
      </c>
      <c r="F23" s="25" t="s">
        <v>27</v>
      </c>
      <c r="G23" s="25" t="s">
        <v>20</v>
      </c>
      <c r="H23" s="25">
        <v>17641.02</v>
      </c>
      <c r="I23" s="25">
        <v>4.92</v>
      </c>
      <c r="J23" s="25" t="s">
        <v>21</v>
      </c>
      <c r="K23" s="25" t="s">
        <v>28</v>
      </c>
      <c r="L23" s="28">
        <v>824</v>
      </c>
      <c r="M23" s="28">
        <v>3131</v>
      </c>
    </row>
    <row r="24" ht="32.1" customHeight="1" spans="1:15">
      <c r="A24" s="3">
        <v>19</v>
      </c>
      <c r="B24" s="25" t="s">
        <v>25</v>
      </c>
      <c r="C24" s="25" t="s">
        <v>16</v>
      </c>
      <c r="D24" s="25" t="s">
        <v>59</v>
      </c>
      <c r="E24" s="25" t="s">
        <v>18</v>
      </c>
      <c r="F24" s="25" t="s">
        <v>60</v>
      </c>
      <c r="G24" s="25" t="s">
        <v>20</v>
      </c>
      <c r="H24" s="25">
        <v>986.2</v>
      </c>
      <c r="I24" s="29">
        <v>11</v>
      </c>
      <c r="J24" s="25" t="s">
        <v>21</v>
      </c>
      <c r="K24" s="25" t="s">
        <v>61</v>
      </c>
      <c r="L24" s="28">
        <v>644</v>
      </c>
      <c r="M24" s="28">
        <v>7091</v>
      </c>
      <c r="O24">
        <f>L24*I24</f>
        <v>7084</v>
      </c>
    </row>
    <row r="25" ht="28.5" spans="1:13">
      <c r="A25" s="3">
        <v>19</v>
      </c>
      <c r="B25" s="25" t="s">
        <v>62</v>
      </c>
      <c r="C25" s="25" t="s">
        <v>16</v>
      </c>
      <c r="D25" s="25" t="s">
        <v>63</v>
      </c>
      <c r="E25" s="25" t="s">
        <v>18</v>
      </c>
      <c r="F25" s="25" t="s">
        <v>64</v>
      </c>
      <c r="G25" s="25" t="s">
        <v>20</v>
      </c>
      <c r="H25" s="25">
        <v>38385.5</v>
      </c>
      <c r="I25" s="25">
        <v>1.06</v>
      </c>
      <c r="J25" s="25" t="s">
        <v>21</v>
      </c>
      <c r="K25" s="25" t="s">
        <v>67</v>
      </c>
      <c r="L25" s="28"/>
      <c r="M25" s="28"/>
    </row>
  </sheetData>
  <mergeCells count="13">
    <mergeCell ref="L4:M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A1:M3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57"/>
  <sheetViews>
    <sheetView tabSelected="1" zoomScale="85" zoomScaleNormal="85" topLeftCell="B1" workbookViewId="0">
      <selection activeCell="G10" sqref="G10"/>
    </sheetView>
  </sheetViews>
  <sheetFormatPr defaultColWidth="26.75" defaultRowHeight="28.5" customHeight="1"/>
  <cols>
    <col min="1" max="1" width="5.25" customWidth="1"/>
    <col min="2" max="2" width="19" customWidth="1"/>
    <col min="3" max="3" width="8.375" customWidth="1"/>
    <col min="4" max="4" width="15.1416666666667" customWidth="1"/>
    <col min="5" max="5" width="24.125" customWidth="1"/>
    <col min="6" max="6" width="6.875" customWidth="1"/>
    <col min="7" max="7" width="22.35" customWidth="1"/>
    <col min="8" max="8" width="6.75" customWidth="1"/>
    <col min="9" max="9" width="14.375" customWidth="1"/>
    <col min="10" max="10" width="9.625" customWidth="1"/>
    <col min="11" max="11" width="11.25" customWidth="1"/>
    <col min="12" max="12" width="22.9416666666667" customWidth="1"/>
    <col min="13" max="13" width="12.4916666666667" customWidth="1"/>
    <col min="14" max="14" width="14.5583333333333" customWidth="1"/>
    <col min="15" max="15" width="20.25" customWidth="1"/>
    <col min="16" max="16" width="26.75" customWidth="1"/>
  </cols>
  <sheetData>
    <row r="1" customHeight="1" spans="2:2">
      <c r="B1" s="7" t="s">
        <v>68</v>
      </c>
    </row>
    <row r="2" customHeight="1" spans="1:15">
      <c r="A2" s="8" t="s">
        <v>69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17"/>
    </row>
    <row r="3" ht="6.75" customHeight="1" spans="1:1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7"/>
    </row>
    <row r="4" ht="15" customHeight="1" spans="1:1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17"/>
    </row>
    <row r="5" ht="40" customHeight="1" spans="1:14">
      <c r="A5" s="9" t="s">
        <v>1</v>
      </c>
      <c r="B5" s="9" t="s">
        <v>2</v>
      </c>
      <c r="C5" s="9" t="s">
        <v>3</v>
      </c>
      <c r="D5" s="9" t="s">
        <v>70</v>
      </c>
      <c r="E5" s="10" t="s">
        <v>71</v>
      </c>
      <c r="F5" s="9" t="s">
        <v>5</v>
      </c>
      <c r="G5" s="9" t="s">
        <v>6</v>
      </c>
      <c r="H5" s="9" t="s">
        <v>7</v>
      </c>
      <c r="I5" s="9" t="s">
        <v>8</v>
      </c>
      <c r="J5" s="9" t="s">
        <v>9</v>
      </c>
      <c r="K5" s="9" t="s">
        <v>10</v>
      </c>
      <c r="L5" s="9" t="s">
        <v>11</v>
      </c>
      <c r="M5" s="18" t="s">
        <v>12</v>
      </c>
      <c r="N5" s="18"/>
    </row>
    <row r="6" ht="40" customHeight="1" spans="1:14">
      <c r="A6" s="9"/>
      <c r="B6" s="9"/>
      <c r="C6" s="9"/>
      <c r="D6" s="9"/>
      <c r="E6" s="11"/>
      <c r="F6" s="9"/>
      <c r="G6" s="9"/>
      <c r="H6" s="9"/>
      <c r="I6" s="9"/>
      <c r="J6" s="9"/>
      <c r="K6" s="9"/>
      <c r="L6" s="9"/>
      <c r="M6" s="18" t="s">
        <v>13</v>
      </c>
      <c r="N6" s="18" t="s">
        <v>14</v>
      </c>
    </row>
    <row r="7" ht="40" customHeight="1" spans="1:14">
      <c r="A7" s="3">
        <v>1</v>
      </c>
      <c r="B7" s="12" t="s">
        <v>15</v>
      </c>
      <c r="C7" s="3" t="s">
        <v>16</v>
      </c>
      <c r="D7" s="3" t="s">
        <v>17</v>
      </c>
      <c r="E7" s="3" t="s">
        <v>72</v>
      </c>
      <c r="F7" s="3" t="s">
        <v>18</v>
      </c>
      <c r="G7" s="3" t="s">
        <v>19</v>
      </c>
      <c r="H7" s="3" t="s">
        <v>20</v>
      </c>
      <c r="I7" s="3">
        <v>9513.7</v>
      </c>
      <c r="J7" s="3">
        <v>5.35</v>
      </c>
      <c r="K7" s="3" t="s">
        <v>21</v>
      </c>
      <c r="L7" s="3" t="s">
        <v>22</v>
      </c>
      <c r="M7" s="4">
        <v>1266</v>
      </c>
      <c r="N7" s="4">
        <v>6773</v>
      </c>
    </row>
    <row r="8" ht="40" customHeight="1" spans="1:14">
      <c r="A8" s="3">
        <v>2</v>
      </c>
      <c r="B8" s="12" t="s">
        <v>23</v>
      </c>
      <c r="C8" s="3" t="s">
        <v>16</v>
      </c>
      <c r="D8" s="3" t="s">
        <v>24</v>
      </c>
      <c r="E8" s="3" t="s">
        <v>73</v>
      </c>
      <c r="F8" s="3" t="s">
        <v>18</v>
      </c>
      <c r="G8" s="3" t="s">
        <v>19</v>
      </c>
      <c r="H8" s="3" t="s">
        <v>20</v>
      </c>
      <c r="I8" s="3">
        <v>56447.57</v>
      </c>
      <c r="J8" s="3">
        <v>1.5</v>
      </c>
      <c r="K8" s="3" t="s">
        <v>21</v>
      </c>
      <c r="L8" s="3" t="s">
        <v>22</v>
      </c>
      <c r="M8" s="4">
        <v>1079</v>
      </c>
      <c r="N8" s="4">
        <v>1619</v>
      </c>
    </row>
    <row r="9" ht="40" customHeight="1" spans="1:14">
      <c r="A9" s="3">
        <v>3</v>
      </c>
      <c r="B9" s="12" t="s">
        <v>25</v>
      </c>
      <c r="C9" s="3" t="s">
        <v>16</v>
      </c>
      <c r="D9" s="3" t="s">
        <v>26</v>
      </c>
      <c r="E9" s="3" t="s">
        <v>72</v>
      </c>
      <c r="F9" s="3" t="s">
        <v>18</v>
      </c>
      <c r="G9" s="3" t="s">
        <v>27</v>
      </c>
      <c r="H9" s="3" t="s">
        <v>20</v>
      </c>
      <c r="I9" s="3">
        <v>3490.2</v>
      </c>
      <c r="J9" s="3">
        <v>18.36</v>
      </c>
      <c r="K9" s="3" t="s">
        <v>21</v>
      </c>
      <c r="L9" s="3" t="s">
        <v>28</v>
      </c>
      <c r="M9" s="4">
        <v>963</v>
      </c>
      <c r="N9" s="4">
        <v>17667</v>
      </c>
    </row>
    <row r="10" ht="40" customHeight="1" spans="1:14">
      <c r="A10" s="3">
        <v>4</v>
      </c>
      <c r="B10" s="3" t="s">
        <v>29</v>
      </c>
      <c r="C10" s="3" t="s">
        <v>16</v>
      </c>
      <c r="D10" s="3" t="s">
        <v>30</v>
      </c>
      <c r="E10" s="3" t="s">
        <v>74</v>
      </c>
      <c r="F10" s="3" t="s">
        <v>18</v>
      </c>
      <c r="G10" s="3" t="s">
        <v>27</v>
      </c>
      <c r="H10" s="3" t="s">
        <v>20</v>
      </c>
      <c r="I10" s="3">
        <v>16986.8</v>
      </c>
      <c r="J10" s="3">
        <v>4.51</v>
      </c>
      <c r="K10" s="3" t="s">
        <v>21</v>
      </c>
      <c r="L10" s="3" t="s">
        <v>28</v>
      </c>
      <c r="M10" s="4">
        <f>(曾!L9+张!L9)/2</f>
        <v>1086</v>
      </c>
      <c r="N10" s="4">
        <f>(曾!M9+张!M9)/2</f>
        <v>4902.5</v>
      </c>
    </row>
    <row r="11" ht="40" customHeight="1" spans="1:14">
      <c r="A11" s="3">
        <v>5</v>
      </c>
      <c r="B11" s="3" t="s">
        <v>31</v>
      </c>
      <c r="C11" s="3" t="s">
        <v>16</v>
      </c>
      <c r="D11" s="3" t="s">
        <v>32</v>
      </c>
      <c r="E11" s="3" t="s">
        <v>75</v>
      </c>
      <c r="F11" s="3" t="s">
        <v>18</v>
      </c>
      <c r="G11" s="3" t="s">
        <v>27</v>
      </c>
      <c r="H11" s="3" t="s">
        <v>20</v>
      </c>
      <c r="I11" s="3">
        <v>19503.7</v>
      </c>
      <c r="J11" s="3">
        <v>4.97</v>
      </c>
      <c r="K11" s="3" t="s">
        <v>21</v>
      </c>
      <c r="L11" s="3" t="s">
        <v>28</v>
      </c>
      <c r="M11" s="4">
        <f>(曾!L10+张!L10)/2</f>
        <v>938</v>
      </c>
      <c r="N11" s="4">
        <f>(曾!M10+张!M10)/2</f>
        <v>4662.5</v>
      </c>
    </row>
    <row r="12" ht="40" customHeight="1" spans="1:14">
      <c r="A12" s="3">
        <v>6</v>
      </c>
      <c r="B12" s="3" t="s">
        <v>33</v>
      </c>
      <c r="C12" s="3" t="s">
        <v>16</v>
      </c>
      <c r="D12" s="3" t="s">
        <v>34</v>
      </c>
      <c r="E12" s="3" t="s">
        <v>76</v>
      </c>
      <c r="F12" s="3" t="s">
        <v>18</v>
      </c>
      <c r="G12" s="3" t="s">
        <v>27</v>
      </c>
      <c r="H12" s="3" t="s">
        <v>20</v>
      </c>
      <c r="I12" s="3">
        <v>16977.2</v>
      </c>
      <c r="J12" s="3">
        <v>5.69</v>
      </c>
      <c r="K12" s="3" t="s">
        <v>21</v>
      </c>
      <c r="L12" s="3" t="s">
        <v>28</v>
      </c>
      <c r="M12" s="4">
        <f>(曾!L11+张!L11)/2</f>
        <v>925</v>
      </c>
      <c r="N12" s="4">
        <f>(曾!M11+张!M11)/2</f>
        <v>5263</v>
      </c>
    </row>
    <row r="13" s="6" customFormat="1" ht="40" customHeight="1" spans="1:20">
      <c r="A13" s="13">
        <v>7</v>
      </c>
      <c r="B13" s="13" t="s">
        <v>35</v>
      </c>
      <c r="C13" s="13" t="s">
        <v>16</v>
      </c>
      <c r="D13" s="13" t="s">
        <v>36</v>
      </c>
      <c r="E13" s="13" t="s">
        <v>77</v>
      </c>
      <c r="F13" s="13" t="s">
        <v>18</v>
      </c>
      <c r="G13" s="13" t="s">
        <v>27</v>
      </c>
      <c r="H13" s="13" t="s">
        <v>20</v>
      </c>
      <c r="I13" s="13">
        <v>39168</v>
      </c>
      <c r="J13" s="19">
        <v>3.81</v>
      </c>
      <c r="K13" s="13" t="s">
        <v>21</v>
      </c>
      <c r="L13" s="13" t="s">
        <v>28</v>
      </c>
      <c r="M13" s="20">
        <f>(曾!L12+张!L12)/2</f>
        <v>892.5</v>
      </c>
      <c r="N13" s="20">
        <f>(曾!M12+张!M12)/2</f>
        <v>3403</v>
      </c>
      <c r="O13"/>
      <c r="P13"/>
      <c r="Q13"/>
      <c r="R13"/>
      <c r="S13"/>
      <c r="T13"/>
    </row>
    <row r="14" ht="40" customHeight="1" spans="1:14">
      <c r="A14" s="3">
        <v>8</v>
      </c>
      <c r="B14" s="3" t="s">
        <v>37</v>
      </c>
      <c r="C14" s="3" t="s">
        <v>16</v>
      </c>
      <c r="D14" s="3" t="s">
        <v>38</v>
      </c>
      <c r="E14" s="3" t="s">
        <v>78</v>
      </c>
      <c r="F14" s="3" t="s">
        <v>18</v>
      </c>
      <c r="G14" s="3" t="s">
        <v>27</v>
      </c>
      <c r="H14" s="3" t="s">
        <v>20</v>
      </c>
      <c r="I14" s="3">
        <v>22397.23</v>
      </c>
      <c r="J14" s="3">
        <v>6.63</v>
      </c>
      <c r="K14" s="3" t="s">
        <v>21</v>
      </c>
      <c r="L14" s="3" t="s">
        <v>28</v>
      </c>
      <c r="M14" s="4">
        <f>(曾!L13+张!L13)/2</f>
        <v>871.5</v>
      </c>
      <c r="N14" s="4">
        <f>(曾!M13+张!M13)/2</f>
        <v>5779</v>
      </c>
    </row>
    <row r="15" ht="40" customHeight="1" spans="1:14">
      <c r="A15" s="3">
        <v>9</v>
      </c>
      <c r="B15" s="3" t="s">
        <v>39</v>
      </c>
      <c r="C15" s="3" t="s">
        <v>16</v>
      </c>
      <c r="D15" s="3" t="s">
        <v>40</v>
      </c>
      <c r="E15" s="3" t="s">
        <v>79</v>
      </c>
      <c r="F15" s="3" t="s">
        <v>18</v>
      </c>
      <c r="G15" s="3" t="s">
        <v>27</v>
      </c>
      <c r="H15" s="3" t="s">
        <v>20</v>
      </c>
      <c r="I15" s="3">
        <v>12386.5</v>
      </c>
      <c r="J15" s="3">
        <v>5.63</v>
      </c>
      <c r="K15" s="3" t="s">
        <v>21</v>
      </c>
      <c r="L15" s="3" t="s">
        <v>28</v>
      </c>
      <c r="M15" s="4">
        <f>(曾!L14+张!L14)/2</f>
        <v>864</v>
      </c>
      <c r="N15" s="4">
        <f>(曾!M14+张!M14)/2</f>
        <v>4864.5</v>
      </c>
    </row>
    <row r="16" ht="40" customHeight="1" spans="1:14">
      <c r="A16" s="3">
        <v>10</v>
      </c>
      <c r="B16" s="3" t="s">
        <v>41</v>
      </c>
      <c r="C16" s="3" t="s">
        <v>16</v>
      </c>
      <c r="D16" s="3" t="s">
        <v>42</v>
      </c>
      <c r="E16" s="3" t="s">
        <v>80</v>
      </c>
      <c r="F16" s="3" t="s">
        <v>18</v>
      </c>
      <c r="G16" s="3" t="s">
        <v>27</v>
      </c>
      <c r="H16" s="3" t="s">
        <v>20</v>
      </c>
      <c r="I16" s="3">
        <v>55000</v>
      </c>
      <c r="J16" s="3">
        <v>3.47</v>
      </c>
      <c r="K16" s="3" t="s">
        <v>21</v>
      </c>
      <c r="L16" s="3" t="s">
        <v>28</v>
      </c>
      <c r="M16" s="4">
        <f>(曾!L15+张!L15)/2</f>
        <v>871</v>
      </c>
      <c r="N16" s="4">
        <f>(曾!M15+张!M15)/2</f>
        <v>3072</v>
      </c>
    </row>
    <row r="17" ht="40" customHeight="1" spans="1:14">
      <c r="A17" s="3">
        <v>11</v>
      </c>
      <c r="B17" s="3" t="s">
        <v>43</v>
      </c>
      <c r="C17" s="3" t="s">
        <v>16</v>
      </c>
      <c r="D17" s="3" t="s">
        <v>44</v>
      </c>
      <c r="E17" s="3" t="s">
        <v>81</v>
      </c>
      <c r="F17" s="3" t="s">
        <v>18</v>
      </c>
      <c r="G17" s="3" t="s">
        <v>27</v>
      </c>
      <c r="H17" s="3" t="s">
        <v>20</v>
      </c>
      <c r="I17" s="3">
        <v>15816</v>
      </c>
      <c r="J17" s="3">
        <v>4.52</v>
      </c>
      <c r="K17" s="3" t="s">
        <v>21</v>
      </c>
      <c r="L17" s="3" t="s">
        <v>28</v>
      </c>
      <c r="M17" s="4">
        <f>(曾!L16+张!L16)/2</f>
        <v>845.5</v>
      </c>
      <c r="N17" s="4">
        <f>(曾!M16+张!M16)/2</f>
        <v>3819</v>
      </c>
    </row>
    <row r="18" ht="40" customHeight="1" spans="1:14">
      <c r="A18" s="3">
        <v>12</v>
      </c>
      <c r="B18" s="3" t="s">
        <v>45</v>
      </c>
      <c r="C18" s="3" t="s">
        <v>16</v>
      </c>
      <c r="D18" s="3" t="s">
        <v>46</v>
      </c>
      <c r="E18" s="3" t="s">
        <v>82</v>
      </c>
      <c r="F18" s="3" t="s">
        <v>18</v>
      </c>
      <c r="G18" s="3" t="s">
        <v>27</v>
      </c>
      <c r="H18" s="3" t="s">
        <v>20</v>
      </c>
      <c r="I18" s="3">
        <v>20952</v>
      </c>
      <c r="J18" s="3">
        <v>2.36</v>
      </c>
      <c r="K18" s="3" t="s">
        <v>21</v>
      </c>
      <c r="L18" s="3" t="s">
        <v>28</v>
      </c>
      <c r="M18" s="4">
        <f>(曾!L17+张!L17)/2</f>
        <v>892</v>
      </c>
      <c r="N18" s="4">
        <f>(曾!M17+张!M17)/2</f>
        <v>2103</v>
      </c>
    </row>
    <row r="19" ht="40" customHeight="1" spans="1:14">
      <c r="A19" s="3">
        <v>13</v>
      </c>
      <c r="B19" s="3" t="s">
        <v>47</v>
      </c>
      <c r="C19" s="3" t="s">
        <v>16</v>
      </c>
      <c r="D19" s="3" t="s">
        <v>48</v>
      </c>
      <c r="E19" s="3" t="s">
        <v>83</v>
      </c>
      <c r="F19" s="3" t="s">
        <v>18</v>
      </c>
      <c r="G19" s="3" t="s">
        <v>27</v>
      </c>
      <c r="H19" s="3" t="s">
        <v>20</v>
      </c>
      <c r="I19" s="3">
        <v>46919.9</v>
      </c>
      <c r="J19" s="3">
        <v>4.06</v>
      </c>
      <c r="K19" s="3" t="s">
        <v>21</v>
      </c>
      <c r="L19" s="3" t="s">
        <v>28</v>
      </c>
      <c r="M19" s="4">
        <f>(曾!L18+张!L18)/2</f>
        <v>920</v>
      </c>
      <c r="N19" s="4">
        <f>(曾!M18+张!M18)/2</f>
        <v>3731</v>
      </c>
    </row>
    <row r="20" ht="40" customHeight="1" spans="1:14">
      <c r="A20" s="3">
        <v>14</v>
      </c>
      <c r="B20" s="3" t="s">
        <v>49</v>
      </c>
      <c r="C20" s="3" t="s">
        <v>16</v>
      </c>
      <c r="D20" s="3" t="s">
        <v>50</v>
      </c>
      <c r="E20" s="3" t="s">
        <v>84</v>
      </c>
      <c r="F20" s="3" t="s">
        <v>18</v>
      </c>
      <c r="G20" s="3" t="s">
        <v>27</v>
      </c>
      <c r="H20" s="3" t="s">
        <v>20</v>
      </c>
      <c r="I20" s="3">
        <v>21543.3</v>
      </c>
      <c r="J20" s="3">
        <v>4.5</v>
      </c>
      <c r="K20" s="3" t="s">
        <v>21</v>
      </c>
      <c r="L20" s="3" t="s">
        <v>28</v>
      </c>
      <c r="M20" s="4">
        <f>(曾!L19+张!L19)/2</f>
        <v>891</v>
      </c>
      <c r="N20" s="4">
        <f>(曾!M19+张!M19)/2</f>
        <v>3388</v>
      </c>
    </row>
    <row r="21" ht="40" customHeight="1" spans="1:14">
      <c r="A21" s="3">
        <v>15</v>
      </c>
      <c r="B21" s="3" t="s">
        <v>51</v>
      </c>
      <c r="C21" s="3" t="s">
        <v>16</v>
      </c>
      <c r="D21" s="3" t="s">
        <v>52</v>
      </c>
      <c r="E21" s="3" t="s">
        <v>85</v>
      </c>
      <c r="F21" s="3" t="s">
        <v>18</v>
      </c>
      <c r="G21" s="3" t="s">
        <v>27</v>
      </c>
      <c r="H21" s="3" t="s">
        <v>20</v>
      </c>
      <c r="I21" s="3">
        <v>109939.8</v>
      </c>
      <c r="J21" s="3">
        <v>2.49</v>
      </c>
      <c r="K21" s="3" t="s">
        <v>21</v>
      </c>
      <c r="L21" s="3" t="s">
        <v>28</v>
      </c>
      <c r="M21" s="4">
        <f>(曾!L20+张!L20)/2</f>
        <v>988</v>
      </c>
      <c r="N21" s="4">
        <f>(曾!M20+张!M20)/2</f>
        <v>2465</v>
      </c>
    </row>
    <row r="22" ht="40" customHeight="1" spans="1:14">
      <c r="A22" s="3">
        <v>16</v>
      </c>
      <c r="B22" s="3" t="s">
        <v>53</v>
      </c>
      <c r="C22" s="3" t="s">
        <v>16</v>
      </c>
      <c r="D22" s="3" t="s">
        <v>54</v>
      </c>
      <c r="E22" s="3" t="s">
        <v>86</v>
      </c>
      <c r="F22" s="3" t="s">
        <v>18</v>
      </c>
      <c r="G22" s="3" t="s">
        <v>27</v>
      </c>
      <c r="H22" s="3" t="s">
        <v>20</v>
      </c>
      <c r="I22" s="3">
        <v>15436</v>
      </c>
      <c r="J22" s="3">
        <v>5.15</v>
      </c>
      <c r="K22" s="3" t="s">
        <v>21</v>
      </c>
      <c r="L22" s="3" t="s">
        <v>28</v>
      </c>
      <c r="M22" s="4">
        <f>(曾!L21+张!L21)/2</f>
        <v>813.5</v>
      </c>
      <c r="N22" s="4">
        <f>(曾!M21+张!M21)/2</f>
        <v>4192.5</v>
      </c>
    </row>
    <row r="23" ht="40" customHeight="1" spans="1:14">
      <c r="A23" s="3">
        <v>17</v>
      </c>
      <c r="B23" s="3" t="s">
        <v>55</v>
      </c>
      <c r="C23" s="3" t="s">
        <v>16</v>
      </c>
      <c r="D23" s="3" t="s">
        <v>56</v>
      </c>
      <c r="E23" s="3" t="s">
        <v>87</v>
      </c>
      <c r="F23" s="3" t="s">
        <v>18</v>
      </c>
      <c r="G23" s="3" t="s">
        <v>27</v>
      </c>
      <c r="H23" s="3" t="s">
        <v>20</v>
      </c>
      <c r="I23" s="3">
        <v>3594</v>
      </c>
      <c r="J23" s="3">
        <v>3.66</v>
      </c>
      <c r="K23" s="3" t="s">
        <v>21</v>
      </c>
      <c r="L23" s="3" t="s">
        <v>28</v>
      </c>
      <c r="M23" s="4">
        <f>(曾!L22+张!L22)/2</f>
        <v>683.5</v>
      </c>
      <c r="N23" s="4">
        <f>(曾!M22+张!M22)/2</f>
        <v>2499</v>
      </c>
    </row>
    <row r="24" ht="40" customHeight="1" spans="1:14">
      <c r="A24" s="3">
        <v>18</v>
      </c>
      <c r="B24" s="3" t="s">
        <v>57</v>
      </c>
      <c r="C24" s="3" t="s">
        <v>16</v>
      </c>
      <c r="D24" s="3" t="s">
        <v>58</v>
      </c>
      <c r="E24" s="3" t="s">
        <v>88</v>
      </c>
      <c r="F24" s="3" t="s">
        <v>18</v>
      </c>
      <c r="G24" s="3" t="s">
        <v>27</v>
      </c>
      <c r="H24" s="3" t="s">
        <v>20</v>
      </c>
      <c r="I24" s="3">
        <v>17641.02</v>
      </c>
      <c r="J24" s="21">
        <v>3.8</v>
      </c>
      <c r="K24" s="3" t="s">
        <v>21</v>
      </c>
      <c r="L24" s="3" t="s">
        <v>28</v>
      </c>
      <c r="M24" s="4">
        <f>(曾!L23+张!L23)/2</f>
        <v>806</v>
      </c>
      <c r="N24" s="4">
        <f>(曾!M23+张!M23)/2</f>
        <v>3062.5</v>
      </c>
    </row>
    <row r="25" ht="40" customHeight="1" spans="1:14">
      <c r="A25" s="3">
        <v>19</v>
      </c>
      <c r="B25" s="3" t="s">
        <v>89</v>
      </c>
      <c r="C25" s="3" t="s">
        <v>16</v>
      </c>
      <c r="D25" s="3" t="s">
        <v>59</v>
      </c>
      <c r="E25" s="3" t="s">
        <v>90</v>
      </c>
      <c r="F25" s="3" t="s">
        <v>18</v>
      </c>
      <c r="G25" s="3" t="s">
        <v>60</v>
      </c>
      <c r="H25" s="3" t="s">
        <v>20</v>
      </c>
      <c r="I25" s="3">
        <v>986.2</v>
      </c>
      <c r="J25" s="22">
        <v>11</v>
      </c>
      <c r="K25" s="3" t="s">
        <v>21</v>
      </c>
      <c r="L25" s="3" t="s">
        <v>61</v>
      </c>
      <c r="M25" s="4">
        <f>(曾!L24+张!L24)/2</f>
        <v>659</v>
      </c>
      <c r="N25" s="4">
        <f>(曾!M24+张!M24)/2</f>
        <v>7239.5</v>
      </c>
    </row>
    <row r="26" ht="40" customHeight="1" spans="1:14">
      <c r="A26" s="3">
        <v>20</v>
      </c>
      <c r="B26" s="3" t="s">
        <v>62</v>
      </c>
      <c r="C26" s="3" t="s">
        <v>16</v>
      </c>
      <c r="D26" s="3" t="s">
        <v>63</v>
      </c>
      <c r="E26" s="3" t="s">
        <v>91</v>
      </c>
      <c r="F26" s="3" t="s">
        <v>18</v>
      </c>
      <c r="G26" s="3" t="s">
        <v>64</v>
      </c>
      <c r="H26" s="3" t="s">
        <v>20</v>
      </c>
      <c r="I26" s="3">
        <v>38385.5</v>
      </c>
      <c r="J26" s="21">
        <v>1.06</v>
      </c>
      <c r="K26" s="3" t="s">
        <v>21</v>
      </c>
      <c r="L26" s="3" t="s">
        <v>65</v>
      </c>
      <c r="M26" s="4" t="s">
        <v>92</v>
      </c>
      <c r="N26" s="4">
        <v>172</v>
      </c>
    </row>
    <row r="27" ht="40" customHeight="1" spans="1:14">
      <c r="A27" s="14">
        <v>21</v>
      </c>
      <c r="B27" s="14" t="s">
        <v>93</v>
      </c>
      <c r="C27" s="14" t="s">
        <v>16</v>
      </c>
      <c r="D27" s="14" t="s">
        <v>94</v>
      </c>
      <c r="E27" s="14" t="s">
        <v>95</v>
      </c>
      <c r="F27" s="14" t="s">
        <v>18</v>
      </c>
      <c r="G27" s="14" t="s">
        <v>96</v>
      </c>
      <c r="H27" s="14" t="s">
        <v>20</v>
      </c>
      <c r="I27" s="14">
        <v>14200</v>
      </c>
      <c r="J27" s="23">
        <v>0.8</v>
      </c>
      <c r="K27" s="14" t="s">
        <v>21</v>
      </c>
      <c r="L27" s="14" t="s">
        <v>97</v>
      </c>
      <c r="M27" s="4">
        <v>405</v>
      </c>
      <c r="N27" s="4">
        <v>324</v>
      </c>
    </row>
    <row r="28" customHeight="1" spans="15:15">
      <c r="O28" s="24"/>
    </row>
    <row r="40" customHeight="1" spans="5:11">
      <c r="E40" s="15"/>
      <c r="F40" s="15"/>
      <c r="G40" s="15"/>
      <c r="H40" s="15"/>
      <c r="I40" s="15"/>
      <c r="J40" s="15"/>
      <c r="K40" s="15"/>
    </row>
    <row r="41" customHeight="1" spans="5:11">
      <c r="E41" s="15"/>
      <c r="F41" s="15"/>
      <c r="G41" s="15"/>
      <c r="H41" s="15"/>
      <c r="I41" s="15"/>
      <c r="J41" s="15"/>
      <c r="K41" s="15"/>
    </row>
    <row r="42" customHeight="1" spans="5:11">
      <c r="E42" s="15"/>
      <c r="F42" s="16"/>
      <c r="G42" s="15"/>
      <c r="H42" s="15"/>
      <c r="I42" s="15"/>
      <c r="J42" s="15"/>
      <c r="K42" s="15"/>
    </row>
    <row r="43" customHeight="1" spans="5:11">
      <c r="E43" s="15"/>
      <c r="F43" s="16"/>
      <c r="G43" s="15"/>
      <c r="H43" s="15"/>
      <c r="I43" s="15"/>
      <c r="J43" s="15"/>
      <c r="K43" s="15"/>
    </row>
    <row r="44" customHeight="1" spans="5:11">
      <c r="E44" s="15"/>
      <c r="F44" s="16"/>
      <c r="G44" s="15"/>
      <c r="H44" s="15"/>
      <c r="I44" s="15"/>
      <c r="J44" s="15"/>
      <c r="K44" s="15"/>
    </row>
    <row r="45" customHeight="1" spans="5:11">
      <c r="E45" s="15"/>
      <c r="F45" s="16"/>
      <c r="G45" s="15"/>
      <c r="H45" s="15"/>
      <c r="I45" s="15"/>
      <c r="J45" s="15"/>
      <c r="K45" s="15"/>
    </row>
    <row r="46" customHeight="1" spans="5:11">
      <c r="E46" s="15"/>
      <c r="F46" s="16"/>
      <c r="G46" s="15"/>
      <c r="H46" s="15"/>
      <c r="I46" s="15"/>
      <c r="J46" s="15"/>
      <c r="K46" s="15"/>
    </row>
    <row r="47" customHeight="1" spans="5:11">
      <c r="E47" s="15"/>
      <c r="F47" s="16"/>
      <c r="G47" s="15"/>
      <c r="H47" s="15"/>
      <c r="I47" s="15"/>
      <c r="J47" s="15"/>
      <c r="K47" s="15"/>
    </row>
    <row r="48" customHeight="1" spans="5:11">
      <c r="E48" s="15"/>
      <c r="F48" s="16"/>
      <c r="G48" s="15"/>
      <c r="H48" s="15"/>
      <c r="I48" s="15"/>
      <c r="J48" s="15"/>
      <c r="K48" s="15"/>
    </row>
    <row r="49" customHeight="1" spans="5:11">
      <c r="E49" s="15"/>
      <c r="F49" s="16"/>
      <c r="G49" s="15"/>
      <c r="H49" s="15"/>
      <c r="I49" s="15"/>
      <c r="J49" s="15"/>
      <c r="K49" s="15"/>
    </row>
    <row r="50" customHeight="1" spans="5:11">
      <c r="E50" s="15"/>
      <c r="F50" s="16"/>
      <c r="G50" s="15"/>
      <c r="H50" s="15"/>
      <c r="I50" s="15"/>
      <c r="J50" s="15"/>
      <c r="K50" s="15"/>
    </row>
    <row r="51" customHeight="1" spans="5:11">
      <c r="E51" s="15"/>
      <c r="F51" s="16"/>
      <c r="G51" s="15"/>
      <c r="H51" s="15"/>
      <c r="I51" s="15"/>
      <c r="J51" s="15"/>
      <c r="K51" s="15"/>
    </row>
    <row r="52" customHeight="1" spans="5:11">
      <c r="E52" s="15"/>
      <c r="F52" s="16"/>
      <c r="G52" s="15"/>
      <c r="H52" s="15"/>
      <c r="I52" s="15"/>
      <c r="J52" s="15"/>
      <c r="K52" s="15"/>
    </row>
    <row r="53" customHeight="1" spans="5:11">
      <c r="E53" s="15"/>
      <c r="F53" s="16"/>
      <c r="G53" s="15"/>
      <c r="H53" s="15"/>
      <c r="I53" s="15"/>
      <c r="J53" s="15"/>
      <c r="K53" s="15"/>
    </row>
    <row r="54" customHeight="1" spans="5:11">
      <c r="E54" s="15"/>
      <c r="F54" s="16"/>
      <c r="G54" s="15"/>
      <c r="H54" s="15"/>
      <c r="I54" s="15"/>
      <c r="J54" s="15"/>
      <c r="K54" s="15"/>
    </row>
    <row r="55" customHeight="1" spans="5:11">
      <c r="E55" s="15"/>
      <c r="F55" s="16"/>
      <c r="G55" s="15"/>
      <c r="H55" s="15"/>
      <c r="I55" s="15"/>
      <c r="J55" s="15"/>
      <c r="K55" s="15"/>
    </row>
    <row r="56" customHeight="1" spans="5:11">
      <c r="E56" s="15"/>
      <c r="F56" s="16"/>
      <c r="G56" s="15"/>
      <c r="H56" s="15"/>
      <c r="I56" s="15"/>
      <c r="J56" s="15"/>
      <c r="K56" s="15"/>
    </row>
    <row r="57" customHeight="1" spans="5:11">
      <c r="E57" s="15"/>
      <c r="F57" s="16"/>
      <c r="G57" s="15"/>
      <c r="H57" s="15"/>
      <c r="I57" s="15"/>
      <c r="J57" s="15"/>
      <c r="K57" s="15"/>
    </row>
  </sheetData>
  <sortState caseSensitive="0" columnSort="0" ref="F41:F56">
    <sortCondition descending="1" ref="F41:F56"/>
  </sortState>
  <mergeCells count="14">
    <mergeCell ref="M5:N5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A2:N4"/>
  </mergeCells>
  <printOptions horizontalCentered="1" verticalCentered="1"/>
  <pageMargins left="0.275" right="0.236111111111111" top="0.984027777777778" bottom="0.984027777777778" header="0.511805555555556" footer="0.511805555555556"/>
  <pageSetup paperSize="8" scale="75" firstPageNumber="5" orientation="landscape" useFirstPageNumber="1" horizontalDpi="600"/>
  <headerFooter>
    <oddFooter>&amp;C&amp;"宋体"- &amp;P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3"/>
  <sheetViews>
    <sheetView workbookViewId="0">
      <selection activeCell="C23" sqref="C23"/>
    </sheetView>
  </sheetViews>
  <sheetFormatPr defaultColWidth="9" defaultRowHeight="13.5" outlineLevelCol="3"/>
  <cols>
    <col min="2" max="2" width="25.875" customWidth="1"/>
    <col min="3" max="4" width="11.125" customWidth="1"/>
  </cols>
  <sheetData>
    <row r="1" spans="1:4">
      <c r="A1" s="2" t="s">
        <v>1</v>
      </c>
      <c r="B1" s="2" t="s">
        <v>98</v>
      </c>
      <c r="C1" s="2" t="s">
        <v>12</v>
      </c>
      <c r="D1" s="2"/>
    </row>
    <row r="2" spans="1:4">
      <c r="A2" s="2"/>
      <c r="B2" s="2"/>
      <c r="C2" s="2" t="s">
        <v>13</v>
      </c>
      <c r="D2" s="2" t="s">
        <v>14</v>
      </c>
    </row>
    <row r="3" ht="14.25" spans="1:4">
      <c r="A3" s="3">
        <v>1</v>
      </c>
      <c r="B3" s="2" t="s">
        <v>17</v>
      </c>
      <c r="C3" s="4">
        <f>均值!M7</f>
        <v>1266</v>
      </c>
      <c r="D3" s="4">
        <f>均值!N7</f>
        <v>6773</v>
      </c>
    </row>
    <row r="4" ht="14.25" spans="1:4">
      <c r="A4" s="3">
        <v>2</v>
      </c>
      <c r="B4" s="2" t="s">
        <v>24</v>
      </c>
      <c r="C4" s="4">
        <f>均值!M8</f>
        <v>1079</v>
      </c>
      <c r="D4" s="4">
        <f>均值!N8</f>
        <v>1619</v>
      </c>
    </row>
    <row r="5" ht="14.25" spans="1:4">
      <c r="A5" s="3">
        <v>3</v>
      </c>
      <c r="B5" s="2" t="s">
        <v>26</v>
      </c>
      <c r="C5" s="4">
        <f>均值!M9</f>
        <v>963</v>
      </c>
      <c r="D5" s="4">
        <f>均值!N9</f>
        <v>17667</v>
      </c>
    </row>
    <row r="6" ht="14.25" spans="1:4">
      <c r="A6" s="3">
        <v>4</v>
      </c>
      <c r="B6" s="2" t="s">
        <v>30</v>
      </c>
      <c r="C6" s="4">
        <f>均值!M10</f>
        <v>1086</v>
      </c>
      <c r="D6" s="4">
        <f>均值!N10</f>
        <v>4902.5</v>
      </c>
    </row>
    <row r="7" ht="14.25" spans="1:4">
      <c r="A7" s="3">
        <v>5</v>
      </c>
      <c r="B7" s="2" t="s">
        <v>32</v>
      </c>
      <c r="C7" s="4">
        <f>均值!M11</f>
        <v>938</v>
      </c>
      <c r="D7" s="4">
        <f>均值!N11</f>
        <v>4662.5</v>
      </c>
    </row>
    <row r="8" ht="14.25" spans="1:4">
      <c r="A8" s="3">
        <v>6</v>
      </c>
      <c r="B8" s="2" t="s">
        <v>34</v>
      </c>
      <c r="C8" s="4">
        <f>均值!M12</f>
        <v>925</v>
      </c>
      <c r="D8" s="4">
        <f>均值!N12</f>
        <v>5263</v>
      </c>
    </row>
    <row r="9" ht="14.25" spans="1:4">
      <c r="A9" s="3">
        <v>7</v>
      </c>
      <c r="B9" s="2" t="s">
        <v>36</v>
      </c>
      <c r="C9" s="4">
        <f>均值!M13</f>
        <v>892.5</v>
      </c>
      <c r="D9" s="4">
        <f>均值!N13</f>
        <v>3403</v>
      </c>
    </row>
    <row r="10" ht="14.25" spans="1:4">
      <c r="A10" s="3">
        <v>8</v>
      </c>
      <c r="B10" s="2" t="s">
        <v>38</v>
      </c>
      <c r="C10" s="4">
        <f>均值!M14</f>
        <v>871.5</v>
      </c>
      <c r="D10" s="4">
        <f>均值!N14</f>
        <v>5779</v>
      </c>
    </row>
    <row r="11" ht="14.25" spans="1:4">
      <c r="A11" s="3">
        <v>9</v>
      </c>
      <c r="B11" s="2" t="s">
        <v>40</v>
      </c>
      <c r="C11" s="4">
        <f>均值!M15</f>
        <v>864</v>
      </c>
      <c r="D11" s="4">
        <f>均值!N15</f>
        <v>4864.5</v>
      </c>
    </row>
    <row r="12" ht="14.25" spans="1:4">
      <c r="A12" s="3">
        <v>10</v>
      </c>
      <c r="B12" s="2" t="s">
        <v>42</v>
      </c>
      <c r="C12" s="4">
        <f>均值!M16</f>
        <v>871</v>
      </c>
      <c r="D12" s="4">
        <f>均值!N16</f>
        <v>3072</v>
      </c>
    </row>
    <row r="13" ht="14.25" spans="1:4">
      <c r="A13" s="3">
        <v>11</v>
      </c>
      <c r="B13" s="2" t="s">
        <v>44</v>
      </c>
      <c r="C13" s="4">
        <f>均值!M17</f>
        <v>845.5</v>
      </c>
      <c r="D13" s="4">
        <f>均值!N17</f>
        <v>3819</v>
      </c>
    </row>
    <row r="14" ht="14.25" spans="1:4">
      <c r="A14" s="3">
        <v>12</v>
      </c>
      <c r="B14" s="2" t="s">
        <v>46</v>
      </c>
      <c r="C14" s="4">
        <f>均值!M18</f>
        <v>892</v>
      </c>
      <c r="D14" s="4">
        <f>均值!N18</f>
        <v>2103</v>
      </c>
    </row>
    <row r="15" ht="14.25" spans="1:4">
      <c r="A15" s="3">
        <v>13</v>
      </c>
      <c r="B15" s="2" t="s">
        <v>48</v>
      </c>
      <c r="C15" s="4">
        <f>均值!M19</f>
        <v>920</v>
      </c>
      <c r="D15" s="4">
        <f>均值!N19</f>
        <v>3731</v>
      </c>
    </row>
    <row r="16" ht="14.25" spans="1:4">
      <c r="A16" s="3">
        <v>14</v>
      </c>
      <c r="B16" s="2" t="s">
        <v>50</v>
      </c>
      <c r="C16" s="4">
        <f>均值!M20</f>
        <v>891</v>
      </c>
      <c r="D16" s="4">
        <f>均值!N20</f>
        <v>3388</v>
      </c>
    </row>
    <row r="17" ht="14.25" spans="1:4">
      <c r="A17" s="3">
        <v>15</v>
      </c>
      <c r="B17" s="2" t="s">
        <v>52</v>
      </c>
      <c r="C17" s="4">
        <f>均值!M21</f>
        <v>988</v>
      </c>
      <c r="D17" s="4">
        <f>均值!N21</f>
        <v>2465</v>
      </c>
    </row>
    <row r="18" ht="14.25" spans="1:4">
      <c r="A18" s="3">
        <v>16</v>
      </c>
      <c r="B18" s="2" t="s">
        <v>54</v>
      </c>
      <c r="C18" s="4">
        <f>均值!M22</f>
        <v>813.5</v>
      </c>
      <c r="D18" s="4">
        <f>均值!N22</f>
        <v>4192.5</v>
      </c>
    </row>
    <row r="19" ht="14.25" spans="1:4">
      <c r="A19" s="3">
        <v>17</v>
      </c>
      <c r="B19" s="2" t="s">
        <v>56</v>
      </c>
      <c r="C19" s="4">
        <f>均值!M23</f>
        <v>683.5</v>
      </c>
      <c r="D19" s="4">
        <f>均值!N23</f>
        <v>2499</v>
      </c>
    </row>
    <row r="20" ht="14.25" spans="1:4">
      <c r="A20" s="3">
        <v>18</v>
      </c>
      <c r="B20" s="2" t="s">
        <v>58</v>
      </c>
      <c r="C20" s="4">
        <f>均值!M24</f>
        <v>806</v>
      </c>
      <c r="D20" s="4">
        <f>均值!N24</f>
        <v>3062.5</v>
      </c>
    </row>
    <row r="21" ht="14.25" spans="1:4">
      <c r="A21" s="3">
        <v>19</v>
      </c>
      <c r="B21" s="2" t="s">
        <v>59</v>
      </c>
      <c r="C21" s="4">
        <f>均值!M25</f>
        <v>659</v>
      </c>
      <c r="D21" s="4">
        <f>均值!N25</f>
        <v>7239.5</v>
      </c>
    </row>
    <row r="22" ht="14.25" spans="1:4">
      <c r="A22" s="3">
        <v>20</v>
      </c>
      <c r="B22" s="2" t="s">
        <v>99</v>
      </c>
      <c r="C22" s="4" t="s">
        <v>92</v>
      </c>
      <c r="D22" s="4">
        <f>均值!N26</f>
        <v>172</v>
      </c>
    </row>
    <row r="23" ht="14.25" spans="1:4">
      <c r="A23" s="5">
        <v>21</v>
      </c>
      <c r="B23" s="5" t="s">
        <v>94</v>
      </c>
      <c r="C23" s="5">
        <v>405</v>
      </c>
      <c r="D23" s="4">
        <f>均值!N27</f>
        <v>324</v>
      </c>
    </row>
  </sheetData>
  <mergeCells count="3">
    <mergeCell ref="C1:D1"/>
    <mergeCell ref="A1:A2"/>
    <mergeCell ref="B1:B2"/>
  </mergeCells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E8:L42"/>
  <sheetViews>
    <sheetView workbookViewId="0">
      <selection activeCell="E10" sqref="E10"/>
    </sheetView>
  </sheetViews>
  <sheetFormatPr defaultColWidth="9" defaultRowHeight="13.5"/>
  <sheetData>
    <row r="8" spans="5:12">
      <c r="E8" t="s">
        <v>100</v>
      </c>
      <c r="F8" t="s">
        <v>101</v>
      </c>
      <c r="G8" s="1">
        <v>0.7</v>
      </c>
      <c r="H8" t="s">
        <v>102</v>
      </c>
      <c r="J8" t="s">
        <v>103</v>
      </c>
      <c r="L8" t="s">
        <v>104</v>
      </c>
    </row>
    <row r="9" spans="5:12">
      <c r="E9">
        <v>240</v>
      </c>
      <c r="F9">
        <f>2.5*E9</f>
        <v>600</v>
      </c>
      <c r="G9">
        <f>F9*$G$8</f>
        <v>420</v>
      </c>
      <c r="H9">
        <f>G9</f>
        <v>420</v>
      </c>
      <c r="J9">
        <v>573</v>
      </c>
      <c r="L9">
        <f>H9+J9*0.3</f>
        <v>591.9</v>
      </c>
    </row>
    <row r="10" spans="5:12">
      <c r="E10">
        <v>238</v>
      </c>
      <c r="F10">
        <f t="shared" ref="F10:F42" si="0">2.5*E10</f>
        <v>595</v>
      </c>
      <c r="G10">
        <f>F10*$G$8</f>
        <v>416.5</v>
      </c>
      <c r="H10">
        <f t="shared" ref="H10:H42" si="1">G10</f>
        <v>416.5</v>
      </c>
      <c r="J10">
        <v>400</v>
      </c>
      <c r="L10">
        <f t="shared" ref="L10:L42" si="2">H10+J10*0.3</f>
        <v>536.5</v>
      </c>
    </row>
    <row r="11" spans="5:12">
      <c r="E11">
        <v>239</v>
      </c>
      <c r="F11">
        <f>2.5*E11</f>
        <v>597.5</v>
      </c>
      <c r="G11">
        <f t="shared" ref="G11:G42" si="3">F11*$G$8</f>
        <v>418.25</v>
      </c>
      <c r="H11">
        <f>G11</f>
        <v>418.25</v>
      </c>
      <c r="J11">
        <v>400</v>
      </c>
      <c r="L11">
        <f>H11+J11*0.3</f>
        <v>538.25</v>
      </c>
    </row>
    <row r="12" spans="5:12">
      <c r="E12">
        <v>240</v>
      </c>
      <c r="F12">
        <f>2.5*E12</f>
        <v>600</v>
      </c>
      <c r="G12">
        <f>F12*$G$8</f>
        <v>420</v>
      </c>
      <c r="H12">
        <f>G12</f>
        <v>420</v>
      </c>
      <c r="J12">
        <v>400</v>
      </c>
      <c r="L12">
        <f>H12+J12*0.3</f>
        <v>540</v>
      </c>
    </row>
    <row r="13" spans="5:12">
      <c r="E13">
        <v>241</v>
      </c>
      <c r="F13">
        <f>2.5*E13</f>
        <v>602.5</v>
      </c>
      <c r="G13">
        <f>F13*$G$8</f>
        <v>421.75</v>
      </c>
      <c r="H13">
        <f>G13</f>
        <v>421.75</v>
      </c>
      <c r="J13">
        <v>400</v>
      </c>
      <c r="L13">
        <f>H13+J13*0.3</f>
        <v>541.75</v>
      </c>
    </row>
    <row r="14" spans="5:12">
      <c r="E14">
        <v>242</v>
      </c>
      <c r="F14">
        <f>2.5*E14</f>
        <v>605</v>
      </c>
      <c r="G14">
        <f>F14*$G$8</f>
        <v>423.5</v>
      </c>
      <c r="H14">
        <f>G14</f>
        <v>423.5</v>
      </c>
      <c r="J14">
        <v>400</v>
      </c>
      <c r="L14">
        <f>H14+J14*0.3</f>
        <v>543.5</v>
      </c>
    </row>
    <row r="15" spans="5:12">
      <c r="E15">
        <v>243</v>
      </c>
      <c r="F15">
        <f>2.5*E15</f>
        <v>607.5</v>
      </c>
      <c r="G15">
        <f>F15*$G$8</f>
        <v>425.25</v>
      </c>
      <c r="H15">
        <f>G15</f>
        <v>425.25</v>
      </c>
      <c r="J15">
        <v>400</v>
      </c>
      <c r="L15">
        <f>H15+J15*0.3</f>
        <v>545.25</v>
      </c>
    </row>
    <row r="16" spans="5:12">
      <c r="E16">
        <v>244</v>
      </c>
      <c r="F16">
        <f>2.5*E16</f>
        <v>610</v>
      </c>
      <c r="G16">
        <f>F16*$G$8</f>
        <v>427</v>
      </c>
      <c r="H16">
        <f>G16</f>
        <v>427</v>
      </c>
      <c r="J16">
        <v>400</v>
      </c>
      <c r="L16">
        <f>H16+J16*0.3</f>
        <v>547</v>
      </c>
    </row>
    <row r="17" spans="5:12">
      <c r="E17">
        <v>245</v>
      </c>
      <c r="F17">
        <f>2.5*E17</f>
        <v>612.5</v>
      </c>
      <c r="G17">
        <f>F17*$G$8</f>
        <v>428.75</v>
      </c>
      <c r="H17">
        <f>G17</f>
        <v>428.75</v>
      </c>
      <c r="J17">
        <v>400</v>
      </c>
      <c r="L17">
        <f>H17+J17*0.3</f>
        <v>548.75</v>
      </c>
    </row>
    <row r="18" spans="5:12">
      <c r="E18">
        <v>246</v>
      </c>
      <c r="F18">
        <f>2.5*E18</f>
        <v>615</v>
      </c>
      <c r="G18">
        <f>F18*$G$8</f>
        <v>430.5</v>
      </c>
      <c r="H18">
        <f>G18</f>
        <v>430.5</v>
      </c>
      <c r="J18">
        <v>400</v>
      </c>
      <c r="L18">
        <f>H18+J18*0.3</f>
        <v>550.5</v>
      </c>
    </row>
    <row r="19" spans="5:12">
      <c r="E19">
        <v>247</v>
      </c>
      <c r="F19">
        <f>2.5*E19</f>
        <v>617.5</v>
      </c>
      <c r="G19">
        <f>F19*$G$8</f>
        <v>432.25</v>
      </c>
      <c r="H19">
        <f>G19</f>
        <v>432.25</v>
      </c>
      <c r="J19">
        <v>400</v>
      </c>
      <c r="L19">
        <f>H19+J19*0.3</f>
        <v>552.25</v>
      </c>
    </row>
    <row r="20" spans="5:12">
      <c r="E20">
        <v>248</v>
      </c>
      <c r="F20">
        <f>2.5*E20</f>
        <v>620</v>
      </c>
      <c r="G20">
        <f>F20*$G$8</f>
        <v>434</v>
      </c>
      <c r="H20">
        <f>G20</f>
        <v>434</v>
      </c>
      <c r="J20">
        <v>400</v>
      </c>
      <c r="L20">
        <f>H20+J20*0.3</f>
        <v>554</v>
      </c>
    </row>
    <row r="21" spans="5:12">
      <c r="E21">
        <v>249</v>
      </c>
      <c r="F21">
        <f>2.5*E21</f>
        <v>622.5</v>
      </c>
      <c r="G21">
        <f>F21*$G$8</f>
        <v>435.75</v>
      </c>
      <c r="H21">
        <f>G21</f>
        <v>435.75</v>
      </c>
      <c r="J21">
        <v>400</v>
      </c>
      <c r="L21">
        <f>H21+J21*0.3</f>
        <v>555.75</v>
      </c>
    </row>
    <row r="22" spans="5:12">
      <c r="E22">
        <v>250</v>
      </c>
      <c r="F22">
        <f>2.5*E22</f>
        <v>625</v>
      </c>
      <c r="G22">
        <f>F22*$G$8</f>
        <v>437.5</v>
      </c>
      <c r="H22">
        <f>G22</f>
        <v>437.5</v>
      </c>
      <c r="J22">
        <v>400</v>
      </c>
      <c r="L22">
        <f>H22+J22*0.3</f>
        <v>557.5</v>
      </c>
    </row>
    <row r="23" spans="5:12">
      <c r="E23">
        <v>251</v>
      </c>
      <c r="F23">
        <f>2.5*E23</f>
        <v>627.5</v>
      </c>
      <c r="G23">
        <f>F23*$G$8</f>
        <v>439.25</v>
      </c>
      <c r="H23">
        <f>G23</f>
        <v>439.25</v>
      </c>
      <c r="J23">
        <v>400</v>
      </c>
      <c r="L23">
        <f>H23+J23*0.3</f>
        <v>559.25</v>
      </c>
    </row>
    <row r="24" spans="5:12">
      <c r="E24">
        <v>252</v>
      </c>
      <c r="F24">
        <f>2.5*E24</f>
        <v>630</v>
      </c>
      <c r="G24">
        <f>F24*$G$8</f>
        <v>441</v>
      </c>
      <c r="H24">
        <f>G24</f>
        <v>441</v>
      </c>
      <c r="J24">
        <v>400</v>
      </c>
      <c r="L24">
        <f>H24+J24*0.3</f>
        <v>561</v>
      </c>
    </row>
    <row r="25" spans="5:12">
      <c r="E25">
        <v>253</v>
      </c>
      <c r="F25">
        <f>2.5*E25</f>
        <v>632.5</v>
      </c>
      <c r="G25">
        <f>F25*$G$8</f>
        <v>442.75</v>
      </c>
      <c r="H25">
        <f>G25</f>
        <v>442.75</v>
      </c>
      <c r="J25">
        <v>400</v>
      </c>
      <c r="L25">
        <f>H25+J25*0.3</f>
        <v>562.75</v>
      </c>
    </row>
    <row r="26" spans="5:12">
      <c r="E26">
        <v>254</v>
      </c>
      <c r="F26">
        <f>2.5*E26</f>
        <v>635</v>
      </c>
      <c r="G26">
        <f>F26*$G$8</f>
        <v>444.5</v>
      </c>
      <c r="H26">
        <f>G26</f>
        <v>444.5</v>
      </c>
      <c r="J26">
        <v>400</v>
      </c>
      <c r="L26">
        <f>H26+J26*0.3</f>
        <v>564.5</v>
      </c>
    </row>
    <row r="27" spans="5:12">
      <c r="E27">
        <v>255</v>
      </c>
      <c r="F27">
        <f>2.5*E27</f>
        <v>637.5</v>
      </c>
      <c r="G27">
        <f>F27*$G$8</f>
        <v>446.25</v>
      </c>
      <c r="H27">
        <f>G27</f>
        <v>446.25</v>
      </c>
      <c r="J27">
        <v>400</v>
      </c>
      <c r="L27">
        <f>H27+J27*0.3</f>
        <v>566.25</v>
      </c>
    </row>
    <row r="28" spans="5:12">
      <c r="E28">
        <v>256</v>
      </c>
      <c r="F28">
        <f>2.5*E28</f>
        <v>640</v>
      </c>
      <c r="G28">
        <f>F28*$G$8</f>
        <v>448</v>
      </c>
      <c r="H28">
        <f>G28</f>
        <v>448</v>
      </c>
      <c r="J28">
        <v>400</v>
      </c>
      <c r="L28">
        <f>H28+J28*0.3</f>
        <v>568</v>
      </c>
    </row>
    <row r="29" spans="5:12">
      <c r="E29">
        <v>257</v>
      </c>
      <c r="F29">
        <f>2.5*E29</f>
        <v>642.5</v>
      </c>
      <c r="G29">
        <f>F29*$G$8</f>
        <v>449.75</v>
      </c>
      <c r="H29">
        <f>G29</f>
        <v>449.75</v>
      </c>
      <c r="J29">
        <v>400</v>
      </c>
      <c r="L29">
        <f>H29+J29*0.3</f>
        <v>569.75</v>
      </c>
    </row>
    <row r="30" spans="5:12">
      <c r="E30">
        <v>258</v>
      </c>
      <c r="F30">
        <f>2.5*E30</f>
        <v>645</v>
      </c>
      <c r="G30">
        <f>F30*$G$8</f>
        <v>451.5</v>
      </c>
      <c r="H30">
        <f>G30</f>
        <v>451.5</v>
      </c>
      <c r="J30">
        <v>400</v>
      </c>
      <c r="L30">
        <f>H30+J30*0.3</f>
        <v>571.5</v>
      </c>
    </row>
    <row r="31" spans="5:12">
      <c r="E31">
        <v>259</v>
      </c>
      <c r="F31">
        <f>2.5*E31</f>
        <v>647.5</v>
      </c>
      <c r="G31">
        <f>F31*$G$8</f>
        <v>453.25</v>
      </c>
      <c r="H31">
        <f>G31</f>
        <v>453.25</v>
      </c>
      <c r="J31">
        <v>400</v>
      </c>
      <c r="L31">
        <f>H31+J31*0.3</f>
        <v>573.25</v>
      </c>
    </row>
    <row r="32" spans="5:12">
      <c r="E32">
        <v>260</v>
      </c>
      <c r="F32">
        <f>2.5*E32</f>
        <v>650</v>
      </c>
      <c r="G32">
        <f>F32*$G$8</f>
        <v>455</v>
      </c>
      <c r="H32">
        <f>G32</f>
        <v>455</v>
      </c>
      <c r="J32">
        <v>400</v>
      </c>
      <c r="L32">
        <f>H32+J32*0.3</f>
        <v>575</v>
      </c>
    </row>
    <row r="33" spans="5:12">
      <c r="E33">
        <v>261</v>
      </c>
      <c r="F33">
        <f>2.5*E33</f>
        <v>652.5</v>
      </c>
      <c r="G33">
        <f>F33*$G$8</f>
        <v>456.75</v>
      </c>
      <c r="H33">
        <f>G33</f>
        <v>456.75</v>
      </c>
      <c r="J33">
        <v>400</v>
      </c>
      <c r="L33">
        <f>H33+J33*0.3</f>
        <v>576.75</v>
      </c>
    </row>
    <row r="34" spans="5:12">
      <c r="E34">
        <v>262</v>
      </c>
      <c r="F34">
        <f>2.5*E34</f>
        <v>655</v>
      </c>
      <c r="G34">
        <f>F34*$G$8</f>
        <v>458.5</v>
      </c>
      <c r="H34">
        <f>G34</f>
        <v>458.5</v>
      </c>
      <c r="J34">
        <v>400</v>
      </c>
      <c r="L34">
        <f>H34+J34*0.3</f>
        <v>578.5</v>
      </c>
    </row>
    <row r="35" spans="5:12">
      <c r="E35">
        <v>263</v>
      </c>
      <c r="F35">
        <f>2.5*E35</f>
        <v>657.5</v>
      </c>
      <c r="G35">
        <f>F35*$G$8</f>
        <v>460.25</v>
      </c>
      <c r="H35">
        <f>G35</f>
        <v>460.25</v>
      </c>
      <c r="J35">
        <v>400</v>
      </c>
      <c r="L35">
        <f>H35+J35*0.3</f>
        <v>580.25</v>
      </c>
    </row>
    <row r="36" spans="5:12">
      <c r="E36">
        <v>264</v>
      </c>
      <c r="F36">
        <f>2.5*E36</f>
        <v>660</v>
      </c>
      <c r="G36">
        <f>F36*$G$8</f>
        <v>462</v>
      </c>
      <c r="H36">
        <f>G36</f>
        <v>462</v>
      </c>
      <c r="J36">
        <v>400</v>
      </c>
      <c r="L36">
        <f>H36+J36*0.3</f>
        <v>582</v>
      </c>
    </row>
    <row r="37" spans="5:12">
      <c r="E37">
        <v>265</v>
      </c>
      <c r="F37">
        <f>2.5*E37</f>
        <v>662.5</v>
      </c>
      <c r="G37">
        <f>F37*$G$8</f>
        <v>463.75</v>
      </c>
      <c r="H37">
        <f>G37</f>
        <v>463.75</v>
      </c>
      <c r="J37">
        <v>400</v>
      </c>
      <c r="L37">
        <f>H37+J37*0.3</f>
        <v>583.75</v>
      </c>
    </row>
    <row r="38" spans="5:12">
      <c r="E38">
        <v>266</v>
      </c>
      <c r="F38">
        <f>2.5*E38</f>
        <v>665</v>
      </c>
      <c r="G38">
        <f>F38*$G$8</f>
        <v>465.5</v>
      </c>
      <c r="H38">
        <f>G38</f>
        <v>465.5</v>
      </c>
      <c r="J38">
        <v>400</v>
      </c>
      <c r="L38">
        <f>H38+J38*0.3</f>
        <v>585.5</v>
      </c>
    </row>
    <row r="39" spans="5:12">
      <c r="E39">
        <v>267</v>
      </c>
      <c r="F39">
        <f>2.5*E39</f>
        <v>667.5</v>
      </c>
      <c r="G39">
        <f>F39*$G$8</f>
        <v>467.25</v>
      </c>
      <c r="H39">
        <f>G39</f>
        <v>467.25</v>
      </c>
      <c r="J39">
        <v>400</v>
      </c>
      <c r="L39">
        <f>H39+J39*0.3</f>
        <v>587.25</v>
      </c>
    </row>
    <row r="40" spans="5:12">
      <c r="E40">
        <v>268</v>
      </c>
      <c r="F40">
        <f>2.5*E40</f>
        <v>670</v>
      </c>
      <c r="G40">
        <f>F40*$G$8</f>
        <v>469</v>
      </c>
      <c r="H40">
        <f>G40</f>
        <v>469</v>
      </c>
      <c r="J40">
        <v>400</v>
      </c>
      <c r="L40">
        <f>H40+J40*0.3</f>
        <v>589</v>
      </c>
    </row>
    <row r="41" spans="5:12">
      <c r="E41">
        <v>269</v>
      </c>
      <c r="F41">
        <f>2.5*E41</f>
        <v>672.5</v>
      </c>
      <c r="G41">
        <f>F41*$G$8</f>
        <v>470.75</v>
      </c>
      <c r="H41">
        <f>G41</f>
        <v>470.75</v>
      </c>
      <c r="J41">
        <v>400</v>
      </c>
      <c r="L41">
        <f>H41+J41*0.3</f>
        <v>590.75</v>
      </c>
    </row>
    <row r="42" spans="5:12">
      <c r="E42">
        <v>270</v>
      </c>
      <c r="F42">
        <f>2.5*E42</f>
        <v>675</v>
      </c>
      <c r="G42">
        <f>F42*$G$8</f>
        <v>472.5</v>
      </c>
      <c r="H42">
        <f>G42</f>
        <v>472.5</v>
      </c>
      <c r="J42">
        <v>400</v>
      </c>
      <c r="L42">
        <f>H42+J42*0.3</f>
        <v>592.5</v>
      </c>
    </row>
  </sheetData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曾</vt:lpstr>
      <vt:lpstr>张</vt:lpstr>
      <vt:lpstr>均值</vt:lpstr>
      <vt:lpstr>上图数据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SL</cp:lastModifiedBy>
  <dcterms:created xsi:type="dcterms:W3CDTF">2006-09-13T11:21:00Z</dcterms:created>
  <cp:lastPrinted>2021-01-18T07:30:00Z</cp:lastPrinted>
  <dcterms:modified xsi:type="dcterms:W3CDTF">2021-02-19T07:07:35Z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2052-9.1.0.4898</vt:lpwstr>
  </property>
</Properties>
</file>